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ANH\"/>
    </mc:Choice>
  </mc:AlternateContent>
  <bookViews>
    <workbookView xWindow="0" yWindow="0" windowWidth="24000" windowHeight="8505"/>
  </bookViews>
  <sheets>
    <sheet name="BS02.VPS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mtc1">'[1]Sheet1 (4)'!$K$51</definedName>
    <definedName name="____nc1">'[1]Sheet1 (4)'!$J$51</definedName>
    <definedName name="____vl2">'[2]Sheet9 (2)'!#REF!</definedName>
    <definedName name="___mtc1">'[1]Sheet1 (4)'!$K$51</definedName>
    <definedName name="___nc1">'[1]Sheet1 (4)'!$J$51</definedName>
    <definedName name="___vl2">'[2]Sheet9 (2)'!#REF!</definedName>
    <definedName name="__mtc1">'[1]Sheet1 (4)'!$K$51</definedName>
    <definedName name="__nc1">'[1]Sheet1 (4)'!$J$51</definedName>
    <definedName name="__vl2">'[2]Sheet9 (2)'!#REF!</definedName>
    <definedName name="_Fill" localSheetId="0" hidden="1">#REF!</definedName>
    <definedName name="_Fill" hidden="1">#REF!</definedName>
    <definedName name="_mtc1">'[1]Sheet1 (4)'!$K$51</definedName>
    <definedName name="_nc1">'[1]Sheet1 (4)'!$J$51</definedName>
    <definedName name="_vl2" localSheetId="0">'[2]Sheet9 (2)'!#REF!</definedName>
    <definedName name="_vl2">'[2]Sheet9 (2)'!#REF!</definedName>
    <definedName name="A" localSheetId="0">[4]Sheet26!#REF!</definedName>
    <definedName name="A">[4]Sheet26!#REF!</definedName>
    <definedName name="CONG" localSheetId="0">[4]Sheet26!#REF!</definedName>
    <definedName name="CONG">[4]Sheet26!#REF!</definedName>
    <definedName name="d0" localSheetId="0">[5]XDCB!#REF!</definedName>
    <definedName name="d0">[5]XDCB!#REF!</definedName>
    <definedName name="hh">[6]XL4Poppy!$B$1:$B$16</definedName>
    <definedName name="HNM" localSheetId="0">[4]Sheet26!#REF!</definedName>
    <definedName name="HNM">[4]Sheet26!#REF!</definedName>
    <definedName name="hung">'[7]Sheet1 (6)'!$I$16</definedName>
    <definedName name="HUYEÄN" localSheetId="0">[4]Sheet26!#REF!</definedName>
    <definedName name="HUYEÄN">[4]Sheet26!#REF!</definedName>
    <definedName name="MTC">'[8]Sheet1 (6)'!$J$16</definedName>
    <definedName name="n" localSheetId="0">#REF!</definedName>
    <definedName name="n">#REF!</definedName>
    <definedName name="NAÊM" localSheetId="0">[4]Sheet26!#REF!</definedName>
    <definedName name="NAÊM">[4]Sheet26!#REF!</definedName>
    <definedName name="NC">'[8]Sheet1 (6)'!$I$16</definedName>
    <definedName name="NGAØY" localSheetId="0">[4]Sheet26!#REF!</definedName>
    <definedName name="NGAØY">[4]Sheet26!#REF!</definedName>
    <definedName name="NHUT" localSheetId="0">'[9]BC L-V-Tam'!#REF!</definedName>
    <definedName name="NHUT">'[9]BC L-V-Tam'!#REF!</definedName>
    <definedName name="PTVT">'[10]Sheet1 (6)'!$I$16</definedName>
    <definedName name="SOÁ_HÑ" localSheetId="0">[4]Sheet26!#REF!</definedName>
    <definedName name="SOÁ_HÑ">[4]Sheet26!#REF!</definedName>
    <definedName name="SÔÛ_GT" localSheetId="0">[4]Sheet26!#REF!</definedName>
    <definedName name="SÔÛ_GT">[4]Sheet26!#REF!</definedName>
    <definedName name="TEÂN_COÂNG_TRÌNH" localSheetId="0">[4]Sheet26!#REF!</definedName>
    <definedName name="TEÂN_COÂNG_TRÌNH">[4]Sheet26!#REF!</definedName>
    <definedName name="TKCONG" localSheetId="0">[4]Sheet26!#REF!</definedName>
    <definedName name="TKCONG">[4]Sheet26!#REF!</definedName>
    <definedName name="TT" localSheetId="0">[4]Sheet26!#REF!</definedName>
    <definedName name="TT">[4]Sheet26!#REF!</definedName>
    <definedName name="THAÙNG" localSheetId="0">[4]Sheet26!#REF!</definedName>
    <definedName name="THAÙNG">[4]Sheet26!#REF!</definedName>
    <definedName name="VB" localSheetId="0">[4]Sheet26!#REF!</definedName>
    <definedName name="VB">[4]Sheet26!#REF!</definedName>
    <definedName name="VL">'[8]Sheet2 (2)'!$F$15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6" i="1" l="1"/>
  <c r="D134" i="1"/>
  <c r="D128" i="1"/>
  <c r="D126" i="1"/>
  <c r="D112" i="1"/>
  <c r="D107" i="1"/>
  <c r="D105" i="1"/>
  <c r="D104" i="1"/>
  <c r="D103" i="1" s="1"/>
  <c r="D101" i="1"/>
  <c r="D98" i="1"/>
  <c r="D95" i="1"/>
  <c r="D94" i="1"/>
  <c r="D93" i="1"/>
  <c r="D92" i="1"/>
  <c r="D88" i="1"/>
  <c r="D86" i="1"/>
  <c r="D84" i="1"/>
  <c r="D83" i="1"/>
  <c r="D79" i="1"/>
  <c r="D74" i="1"/>
  <c r="D73" i="1"/>
  <c r="D72" i="1"/>
  <c r="D67" i="1"/>
  <c r="D52" i="1"/>
  <c r="D47" i="1"/>
  <c r="D46" i="1"/>
  <c r="D44" i="1"/>
  <c r="D43" i="1"/>
  <c r="D38" i="1"/>
  <c r="D32" i="1"/>
  <c r="D31" i="1" s="1"/>
  <c r="D25" i="1"/>
  <c r="D23" i="1"/>
  <c r="D22" i="1"/>
  <c r="D17" i="1"/>
  <c r="D11" i="1"/>
  <c r="D10" i="1"/>
  <c r="D9" i="1"/>
  <c r="D102" i="1" l="1"/>
</calcChain>
</file>

<file path=xl/sharedStrings.xml><?xml version="1.0" encoding="utf-8"?>
<sst xmlns="http://schemas.openxmlformats.org/spreadsheetml/2006/main" count="227" uniqueCount="117">
  <si>
    <t>Biểu số 2 - Ban hành kèm theo Thông tư số 90/2018/TT-BTC ngày 28/9/2018 của Bộ Tài chính</t>
  </si>
  <si>
    <t>Đơn vị: Sở Giao thông vận tải Tây Ninh</t>
  </si>
  <si>
    <t>Chương: 421</t>
  </si>
  <si>
    <t>DỰ TOÁN THU- CHI NGÂN SÁCH NHÀ NƯỚC NĂM 2021</t>
  </si>
  <si>
    <t>(Kèm theo quyết định số: 43 /QĐ-SGTVT ngày 14/01/2021 của Sở GTVT)</t>
  </si>
  <si>
    <t>STT</t>
  </si>
  <si>
    <t>Nội dung</t>
  </si>
  <si>
    <t>Dự toán được giao</t>
  </si>
  <si>
    <t>A</t>
  </si>
  <si>
    <t>Tổng số thu, chi, nộp ngân sách PLP</t>
  </si>
  <si>
    <t>I</t>
  </si>
  <si>
    <t>Số thu PLP</t>
  </si>
  <si>
    <t>Lệ phí</t>
  </si>
  <si>
    <r>
      <t>Lệ phí cấp, đổi GPLX</t>
    </r>
    <r>
      <rPr>
        <b/>
        <sz val="10"/>
        <rFont val="Times New Roman"/>
        <family val="1"/>
      </rPr>
      <t xml:space="preserve"> (J)</t>
    </r>
  </si>
  <si>
    <r>
      <t>Lệ phí đóng lại số khung, số máy</t>
    </r>
    <r>
      <rPr>
        <b/>
        <sz val="10"/>
        <rFont val="Times New Roman"/>
        <family val="1"/>
      </rPr>
      <t xml:space="preserve"> (U2)</t>
    </r>
  </si>
  <si>
    <r>
      <t>Lệ phí cấp CN đăng ký và biển số xe</t>
    </r>
    <r>
      <rPr>
        <b/>
        <sz val="10"/>
        <rFont val="Times New Roman"/>
        <family val="1"/>
      </rPr>
      <t xml:space="preserve"> (U1)</t>
    </r>
  </si>
  <si>
    <r>
      <t xml:space="preserve">Lệ phí cấp, đổi bằng thuyền, máy trưởng </t>
    </r>
    <r>
      <rPr>
        <b/>
        <sz val="10"/>
        <rFont val="Times New Roman"/>
        <family val="1"/>
      </rPr>
      <t>(O)</t>
    </r>
  </si>
  <si>
    <r>
      <t>Lệ phí cấp CN đặng ký PT TNĐ</t>
    </r>
    <r>
      <rPr>
        <b/>
        <sz val="10"/>
        <rFont val="Times New Roman"/>
        <family val="1"/>
      </rPr>
      <t xml:space="preserve"> (V)</t>
    </r>
  </si>
  <si>
    <t>Phí</t>
  </si>
  <si>
    <r>
      <t xml:space="preserve">Phí sát hạch lái xe cơ giới đường bộ Ôtô </t>
    </r>
    <r>
      <rPr>
        <b/>
        <sz val="10"/>
        <rFont val="Times New Roman"/>
        <family val="1"/>
      </rPr>
      <t>(I)</t>
    </r>
  </si>
  <si>
    <r>
      <t>Phí sát hạch lái xe cơ giới đường bộ Môtô</t>
    </r>
    <r>
      <rPr>
        <b/>
        <sz val="10"/>
        <rFont val="Times New Roman"/>
        <family val="1"/>
      </rPr>
      <t xml:space="preserve"> (X)</t>
    </r>
  </si>
  <si>
    <r>
      <t xml:space="preserve">Phí thåm tra thiết kế công trình </t>
    </r>
    <r>
      <rPr>
        <b/>
        <sz val="10"/>
        <rFont val="Times New Roman"/>
        <family val="1"/>
      </rPr>
      <t>(W2)</t>
    </r>
  </si>
  <si>
    <t>Phí thẩm tra, thẩm định cấp phép HĐ BTNĐ (Q2)</t>
  </si>
  <si>
    <t>II</t>
  </si>
  <si>
    <t>Chi từ nguồn thu phí được để lại</t>
  </si>
  <si>
    <t>Chi sự nghiệp</t>
  </si>
  <si>
    <t>KP thực hiện chế độ tự chủ</t>
  </si>
  <si>
    <t>KP không thực hiện chế độ tự chủ</t>
  </si>
  <si>
    <t>a</t>
  </si>
  <si>
    <t>Chi thanh toán cá nhân</t>
  </si>
  <si>
    <t>b</t>
  </si>
  <si>
    <t>Chi hàng hóa dịch vụ</t>
  </si>
  <si>
    <t>c</t>
  </si>
  <si>
    <t>Chi mua sắm, sữa chữa</t>
  </si>
  <si>
    <t>d</t>
  </si>
  <si>
    <t>Chi khác</t>
  </si>
  <si>
    <t>Chi quản lý hành chính</t>
  </si>
  <si>
    <t>III</t>
  </si>
  <si>
    <t>Số PLP nộp NSNN</t>
  </si>
  <si>
    <t>Lệ phí cấp, đổi GPLX (J)</t>
  </si>
  <si>
    <t>Lệ phí đóng lại số khung, số máy (U2)</t>
  </si>
  <si>
    <t>Lệ phí cấp CN đăng ký và biển số xe (U1)</t>
  </si>
  <si>
    <t>Lệ phí cấp, đổi bằng thuyền, máy trưởng (O)</t>
  </si>
  <si>
    <t>Lệ phí cấp CN đặng ký PT TNĐ (V)</t>
  </si>
  <si>
    <t>Phí sát hạch lái xe cơ giới đường bộ Ôtô (I)</t>
  </si>
  <si>
    <t xml:space="preserve">Phí sát hạch lái xe cơ giới đường bộ Môtô (X) </t>
  </si>
  <si>
    <t>Phí thåm tra thiết kế công trình (W2)</t>
  </si>
  <si>
    <t>B</t>
  </si>
  <si>
    <t>Dự toán chi NSNN</t>
  </si>
  <si>
    <t>Nguồn ngân sách trong nước</t>
  </si>
  <si>
    <t>1.1</t>
  </si>
  <si>
    <t>1.1.1</t>
  </si>
  <si>
    <t>Chi thanh toán cá nhân (2018 chuyển sang 286.232đ)</t>
  </si>
  <si>
    <t>1.1.2</t>
  </si>
  <si>
    <t>1.1.3</t>
  </si>
  <si>
    <t>1.1.4</t>
  </si>
  <si>
    <t>1.1.5</t>
  </si>
  <si>
    <t>KP tiết kiệm 10% THCCTL- TC13.14</t>
  </si>
  <si>
    <t>1.2.1</t>
  </si>
  <si>
    <t>KP chi cho CB làm đầu mối KSTTHC</t>
  </si>
  <si>
    <t>1.2.2</t>
  </si>
  <si>
    <t>KP hoạt động của tổ chức cơ sở Đảng</t>
  </si>
  <si>
    <t>1.2.3</t>
  </si>
  <si>
    <t>KP đối nội, đối ngoại</t>
  </si>
  <si>
    <t>1.2.4</t>
  </si>
  <si>
    <t>KP thuê tư vấn lập chỉ số giá xây dựng</t>
  </si>
  <si>
    <t>1.2.5</t>
  </si>
  <si>
    <t>KP chi cho bộ phận tiếp nhận và trả kết quả</t>
  </si>
  <si>
    <t>1.2.6</t>
  </si>
  <si>
    <t>KP chi mua sắm, sửa chữa</t>
  </si>
  <si>
    <t>1.2.7</t>
  </si>
  <si>
    <t>KP chi cho công tác thu lệ phí</t>
  </si>
  <si>
    <t>1.2.8</t>
  </si>
  <si>
    <t>KP hoạt động của nhóm công tác thực hiện những giải pháp mang tính đột phá về phát triển KT-XH lĩnh vực hạ tầng giao thông</t>
  </si>
  <si>
    <t>1.2.9</t>
  </si>
  <si>
    <t>KP tiết kiệm 10% THCCTL- TC12.14</t>
  </si>
  <si>
    <t>Chi sự nghiệp kinh tế</t>
  </si>
  <si>
    <t>2.1</t>
  </si>
  <si>
    <t>2.2</t>
  </si>
  <si>
    <t>2.2.1</t>
  </si>
  <si>
    <t>KP kiểm tra xử lý lục bình</t>
  </si>
  <si>
    <t>2.2.2</t>
  </si>
  <si>
    <t>KP sửa đèn Led</t>
  </si>
  <si>
    <t>C</t>
  </si>
  <si>
    <t>Dự toán chi nguồn khác</t>
  </si>
  <si>
    <t>Nguồn trích 40% THCCTL (đảm bảo mức lương 1,39 triệu)</t>
  </si>
  <si>
    <t>Nguồn KP Ủy thác</t>
  </si>
  <si>
    <t>Nguồn KP 20% QLDA</t>
  </si>
  <si>
    <t>B/s KP CTMTQG</t>
  </si>
  <si>
    <t>1.2</t>
  </si>
  <si>
    <t>1.3</t>
  </si>
  <si>
    <t>1.4</t>
  </si>
  <si>
    <t>2.3</t>
  </si>
  <si>
    <t xml:space="preserve">Chi thanh toán cá nhân </t>
  </si>
  <si>
    <t xml:space="preserve">KP quỹ lương đảm bảo mức lương cơ sở 1,49tr </t>
  </si>
  <si>
    <t>1.1.6</t>
  </si>
  <si>
    <t>KP tiết kiệm 10% THCCTL năm trước chuyển sang - TC12.14</t>
  </si>
  <si>
    <t>KP ISO</t>
  </si>
  <si>
    <t>KP rà soát VB QPPL</t>
  </si>
  <si>
    <t>1.2.10</t>
  </si>
  <si>
    <t>KP nghỉ việc theo NĐ 46</t>
  </si>
  <si>
    <t>1.2.12</t>
  </si>
  <si>
    <t>KP CCTL NSNN đảm bảo MLCS và chính sách ASXH - TC14.12</t>
  </si>
  <si>
    <t>1.2.11</t>
  </si>
  <si>
    <t>KP Bảo trì đường bộ (nguồn địa phương)</t>
  </si>
  <si>
    <t>2.2.3</t>
  </si>
  <si>
    <t>KP Bảo trì đường bộ (nguồn trung ương)</t>
  </si>
  <si>
    <t>2.2.4</t>
  </si>
  <si>
    <t>KP sửa chữa nhà làm việc Cảng vụ ĐTNĐ</t>
  </si>
  <si>
    <t>2.2.5</t>
  </si>
  <si>
    <t>KP sửa đèn Led (280-312)</t>
  </si>
  <si>
    <t xml:space="preserve">Chi Đảm bảo xã hội </t>
  </si>
  <si>
    <t>3.1</t>
  </si>
  <si>
    <t>KP hỗ trợ Tết Nguyên Đán 2021</t>
  </si>
  <si>
    <t xml:space="preserve">Nguồn trích 40% THCCTL </t>
  </si>
  <si>
    <t>Ngày       tháng 01 năm 2021</t>
  </si>
  <si>
    <t>Thủ trưởng đơn vị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</si>
</sst>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F_B_-;\-* #,##0.00\ _F_B_-;_-* &quot;-&quot;??\ _F_B_-;_-@_-"/>
  </numFmts>
  <fonts count="23" x14ac:knownFonts="1">
    <font>
      <sz val="10"/>
      <name val="VNI-Times"/>
    </font>
    <font>
      <sz val="10"/>
      <name val="VNI-Times"/>
    </font>
    <font>
      <i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sz val="9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12"/>
      <name val="Times New Roman"/>
      <family val="1"/>
    </font>
    <font>
      <sz val="10"/>
      <color rgb="FFC00000"/>
      <name val="Times New Roman"/>
      <family val="1"/>
    </font>
    <font>
      <i/>
      <sz val="11"/>
      <name val="Times New Roman"/>
      <family val="1"/>
      <charset val="163"/>
    </font>
    <font>
      <b/>
      <sz val="1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/>
  </cellStyleXfs>
  <cellXfs count="7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3" fontId="11" fillId="2" borderId="3" xfId="1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/>
    <xf numFmtId="3" fontId="9" fillId="0" borderId="4" xfId="1" applyNumberFormat="1" applyFont="1" applyBorder="1" applyAlignment="1">
      <alignment horizontal="right"/>
    </xf>
    <xf numFmtId="0" fontId="12" fillId="0" borderId="0" xfId="0" applyFont="1"/>
    <xf numFmtId="0" fontId="10" fillId="0" borderId="4" xfId="0" applyFont="1" applyBorder="1" applyAlignment="1">
      <alignment horizontal="center"/>
    </xf>
    <xf numFmtId="3" fontId="10" fillId="0" borderId="4" xfId="2" applyNumberFormat="1" applyFont="1" applyFill="1" applyBorder="1"/>
    <xf numFmtId="3" fontId="10" fillId="0" borderId="4" xfId="1" applyNumberFormat="1" applyFont="1" applyBorder="1" applyAlignment="1">
      <alignment horizontal="right"/>
    </xf>
    <xf numFmtId="3" fontId="10" fillId="0" borderId="4" xfId="2" applyNumberFormat="1" applyFont="1" applyBorder="1"/>
    <xf numFmtId="0" fontId="14" fillId="0" borderId="4" xfId="0" applyFont="1" applyBorder="1" applyAlignment="1">
      <alignment horizontal="center"/>
    </xf>
    <xf numFmtId="0" fontId="14" fillId="0" borderId="4" xfId="0" applyFont="1" applyBorder="1"/>
    <xf numFmtId="3" fontId="14" fillId="0" borderId="4" xfId="1" applyNumberFormat="1" applyFont="1" applyBorder="1" applyAlignment="1">
      <alignment horizontal="right"/>
    </xf>
    <xf numFmtId="0" fontId="15" fillId="0" borderId="4" xfId="0" applyFont="1" applyBorder="1" applyAlignment="1">
      <alignment horizontal="center"/>
    </xf>
    <xf numFmtId="0" fontId="15" fillId="0" borderId="4" xfId="0" applyFont="1" applyBorder="1"/>
    <xf numFmtId="3" fontId="15" fillId="0" borderId="4" xfId="1" applyNumberFormat="1" applyFont="1" applyFill="1" applyBorder="1" applyAlignment="1"/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/>
    <xf numFmtId="3" fontId="9" fillId="2" borderId="4" xfId="1" applyNumberFormat="1" applyFont="1" applyFill="1" applyBorder="1" applyAlignment="1">
      <alignment horizontal="right"/>
    </xf>
    <xf numFmtId="0" fontId="9" fillId="3" borderId="4" xfId="0" applyFont="1" applyFill="1" applyBorder="1" applyAlignment="1">
      <alignment horizontal="center"/>
    </xf>
    <xf numFmtId="0" fontId="9" fillId="3" borderId="4" xfId="0" applyFont="1" applyFill="1" applyBorder="1"/>
    <xf numFmtId="3" fontId="9" fillId="3" borderId="4" xfId="1" applyNumberFormat="1" applyFont="1" applyFill="1" applyBorder="1" applyAlignment="1">
      <alignment horizontal="right"/>
    </xf>
    <xf numFmtId="3" fontId="9" fillId="0" borderId="4" xfId="0" applyNumberFormat="1" applyFont="1" applyBorder="1"/>
    <xf numFmtId="0" fontId="10" fillId="0" borderId="4" xfId="0" applyFont="1" applyBorder="1"/>
    <xf numFmtId="3" fontId="10" fillId="3" borderId="4" xfId="1" applyNumberFormat="1" applyFont="1" applyFill="1" applyBorder="1" applyAlignment="1"/>
    <xf numFmtId="3" fontId="15" fillId="3" borderId="4" xfId="1" applyNumberFormat="1" applyFont="1" applyFill="1" applyBorder="1" applyAlignment="1"/>
    <xf numFmtId="3" fontId="16" fillId="0" borderId="0" xfId="1" applyNumberFormat="1" applyFont="1" applyBorder="1" applyAlignment="1">
      <alignment horizontal="right"/>
    </xf>
    <xf numFmtId="3" fontId="17" fillId="0" borderId="4" xfId="0" applyNumberFormat="1" applyFont="1" applyBorder="1"/>
    <xf numFmtId="0" fontId="10" fillId="0" borderId="4" xfId="0" applyNumberFormat="1" applyFont="1" applyBorder="1" applyAlignment="1">
      <alignment horizontal="center" vertical="top"/>
    </xf>
    <xf numFmtId="0" fontId="10" fillId="0" borderId="4" xfId="0" applyNumberFormat="1" applyFont="1" applyBorder="1" applyAlignment="1">
      <alignment vertical="top"/>
    </xf>
    <xf numFmtId="0" fontId="10" fillId="0" borderId="4" xfId="0" applyFont="1" applyBorder="1" applyAlignment="1">
      <alignment wrapText="1"/>
    </xf>
    <xf numFmtId="3" fontId="18" fillId="0" borderId="4" xfId="0" applyNumberFormat="1" applyFont="1" applyBorder="1"/>
    <xf numFmtId="0" fontId="19" fillId="0" borderId="0" xfId="0" applyFont="1"/>
    <xf numFmtId="0" fontId="17" fillId="2" borderId="4" xfId="0" applyFont="1" applyFill="1" applyBorder="1" applyAlignment="1">
      <alignment horizontal="center"/>
    </xf>
    <xf numFmtId="0" fontId="17" fillId="2" borderId="4" xfId="0" applyFont="1" applyFill="1" applyBorder="1"/>
    <xf numFmtId="3" fontId="17" fillId="2" borderId="4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15" fillId="0" borderId="4" xfId="0" applyFont="1" applyBorder="1" applyAlignment="1">
      <alignment wrapText="1"/>
    </xf>
    <xf numFmtId="3" fontId="15" fillId="0" borderId="4" xfId="1" applyNumberFormat="1" applyFont="1" applyBorder="1" applyAlignment="1">
      <alignment horizontal="right"/>
    </xf>
    <xf numFmtId="0" fontId="15" fillId="0" borderId="6" xfId="0" applyFont="1" applyBorder="1" applyAlignment="1">
      <alignment horizontal="center"/>
    </xf>
    <xf numFmtId="0" fontId="15" fillId="0" borderId="6" xfId="0" applyFont="1" applyBorder="1" applyAlignment="1">
      <alignment wrapText="1"/>
    </xf>
    <xf numFmtId="3" fontId="15" fillId="0" borderId="6" xfId="1" applyNumberFormat="1" applyFont="1" applyBorder="1" applyAlignment="1">
      <alignment horizontal="right"/>
    </xf>
    <xf numFmtId="0" fontId="20" fillId="0" borderId="7" xfId="0" applyFont="1" applyFill="1" applyBorder="1" applyAlignment="1">
      <alignment horizontal="center"/>
    </xf>
    <xf numFmtId="0" fontId="10" fillId="4" borderId="7" xfId="0" applyFont="1" applyFill="1" applyBorder="1" applyAlignment="1">
      <alignment wrapText="1"/>
    </xf>
    <xf numFmtId="3" fontId="20" fillId="0" borderId="7" xfId="0" applyNumberFormat="1" applyFont="1" applyFill="1" applyBorder="1"/>
    <xf numFmtId="0" fontId="8" fillId="0" borderId="0" xfId="0" applyFont="1" applyFill="1"/>
    <xf numFmtId="3" fontId="15" fillId="0" borderId="5" xfId="1" applyNumberFormat="1" applyFont="1" applyFill="1" applyBorder="1" applyAlignment="1"/>
    <xf numFmtId="0" fontId="10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wrapText="1"/>
    </xf>
    <xf numFmtId="3" fontId="17" fillId="0" borderId="5" xfId="0" applyNumberFormat="1" applyFont="1" applyBorder="1"/>
    <xf numFmtId="3" fontId="21" fillId="0" borderId="0" xfId="0" applyNumberFormat="1" applyFont="1" applyBorder="1" applyAlignment="1">
      <alignment horizontal="center"/>
    </xf>
    <xf numFmtId="3" fontId="22" fillId="0" borderId="0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Normal_6.15.BAOCAOPLP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LUUDIA\HUNG\LUUXLS\KHKTHUAT\CYEN\LUUXLS\KHKTHUAT\CBINH\NKUBAN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CHIN\duthau-phongcanhsat\HUNG\LUUXLS\KHKTHUAT\CBINH\CDSPHAM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LUUDIA\HUNG\LUUXLS\KHKTHUAT\CYEN\LUUXLS\KHKTHUAT\CBINH\NKUBAN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0/GTVT/CONGKHAITC/CONGKHAITC%20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Khue\2002\XN_KSTK\HO_SO\LINH\BEN-CAU\LP-NDIEN\BEN-CAU\MSOF43\EXCEL\TAI_VU\HDONG_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dd_n2\c\DATA\NHUT\DT_MAU\DU_TOA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LUU\Dulieu\EXCEL\FILE_LE\Nam%202002\DMChau\DMChau\Khandai_DM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HUNG\LUUXLS\KHKTHUAT\CBINH\CDSPHAM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7\d\LUUDIA\HUNG\LUUXLS\KHKTHUAT\CYEN\LUUXLS\KHKTHUAT\CBINH\CDSPHAM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nh\d\NHUT\HO-SO-1999\THI%20XA\LE%20VAN%20TAM\BC-LE%20VAN%20TA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3)"/>
      <sheetName val="Sheet1 (4)"/>
      <sheetName val="Sheet1"/>
      <sheetName val="kiem ke quy"/>
      <sheetName val="Sheet3"/>
      <sheetName val="00000000"/>
      <sheetName val="10000000"/>
      <sheetName val="XL4Poppy"/>
    </sheetNames>
    <sheetDataSet>
      <sheetData sheetId="0" refreshError="1"/>
      <sheetData sheetId="1" refreshError="1">
        <row r="51">
          <cell r="J51">
            <v>12152369.620000003</v>
          </cell>
          <cell r="K51">
            <v>480591.08999999997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Sheet1 (3)"/>
      <sheetName val="Sheet2"/>
      <sheetName val="Sheet3  "/>
      <sheetName val="Sheet1 (4)"/>
      <sheetName val="Sheet1 (5)"/>
      <sheetName val="Sheet1 (6)"/>
      <sheetName val="Sheet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6">
          <cell r="I16">
            <v>2415421.9700000002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3)"/>
      <sheetName val="Sheet1 (4)"/>
      <sheetName val="Sheet1 (5)"/>
      <sheetName val="Sheet9 (2)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04.2019"/>
      <sheetName val="BS02.VPSO"/>
      <sheetName val="BS03.2019 (2)"/>
      <sheetName val="BS03.2019"/>
      <sheetName val="BS03.QIV-2020 "/>
      <sheetName val="BS03.QIII-2020"/>
      <sheetName val="BS03.QII-2020"/>
      <sheetName val="BS03.QI-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6"/>
      <sheetName val="Sheet52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5"/>
      <sheetName val="Sheet16"/>
      <sheetName val="Sheet17"/>
      <sheetName val="Sheet18"/>
      <sheetName val="Sheet20"/>
      <sheetName val="Sheet21"/>
      <sheetName val="Sheet22"/>
      <sheetName val="Sheet23"/>
      <sheetName val="Sheet24"/>
      <sheetName val="Sheet25"/>
      <sheetName val="Sheet19"/>
      <sheetName val="XDCB"/>
      <sheetName val="Sheet1 (6)"/>
      <sheetName val="XL4Poppy"/>
      <sheetName val="DI-ES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DCB"/>
      <sheetName val="BANGTRA"/>
      <sheetName val="Sheet1"/>
      <sheetName val="Sheet2"/>
      <sheetName val="Sheet3"/>
      <sheetName val="C.SET"/>
      <sheetName val="DIEN"/>
      <sheetName val="NUOC"/>
      <sheetName val="LEPHIQUACAU"/>
      <sheetName val="Sheet5"/>
      <sheetName val="PTVL"/>
      <sheetName val="DIA CHI VL"/>
      <sheetName val="DON GIA"/>
      <sheetName val="VAN CHUYEN VT (2)"/>
      <sheetName val="THVL"/>
      <sheetName val="KINH PHI"/>
      <sheetName val="Sheet4"/>
      <sheetName val="Sheet4 (2)"/>
      <sheetName val="SL&amp;DATA"/>
      <sheetName val="KINH PHI (2)"/>
      <sheetName val="BC L-V-Tam"/>
      <sheetName val="gvl"/>
      <sheetName val="DG"/>
      <sheetName val="DU_TO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oiluong"/>
      <sheetName val="vattu"/>
      <sheetName val="kinhphi"/>
      <sheetName val="dinhmuc"/>
      <sheetName val="khoan"/>
      <sheetName val="Sheet6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Sheet1 (3)"/>
      <sheetName val="Sheet2"/>
      <sheetName val="Sheet3  "/>
      <sheetName val="Sheet1 (4)"/>
      <sheetName val="Sheet1 (5)"/>
      <sheetName val="Sheet1 (6)"/>
      <sheetName val="Sheet2 (2)"/>
      <sheetName val="kiem ke quy"/>
      <sheetName val="Sheet3"/>
      <sheetName val="00000000"/>
      <sheetName val="1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6">
          <cell r="I16">
            <v>2415421.9700000002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Sheet1 (3)"/>
      <sheetName val="Sheet2"/>
      <sheetName val="Sheet3  "/>
      <sheetName val="Sheet1 (4)"/>
      <sheetName val="Sheet1 (5)"/>
      <sheetName val="Sheet1 (6)"/>
      <sheetName val="Sheet2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I16">
            <v>2415421.9700000002</v>
          </cell>
          <cell r="J16">
            <v>301117.30999999994</v>
          </cell>
        </row>
      </sheetData>
      <sheetData sheetId="8" refreshError="1">
        <row r="15">
          <cell r="F15">
            <v>11357975.9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 KPHI 1"/>
      <sheetName val="Sheet1"/>
      <sheetName val="BC (CU)"/>
      <sheetName val="BC L-V-Tam"/>
      <sheetName val="DG-K.PHI 1"/>
      <sheetName val="DG-K.PHI 2"/>
      <sheetName val="DG-K.PHI 3"/>
      <sheetName val="CONG-SUA"/>
      <sheetName val="DEN BU"/>
      <sheetName val="TH KPHI 1"/>
      <sheetName val="TH KPHI 2"/>
      <sheetName val="TH KPHI 3"/>
      <sheetName val="cong trai"/>
      <sheetName val="cong phai"/>
      <sheetName val="KCAU 2L (p.an 1)"/>
      <sheetName val="KCAU 3L (p.an 2)"/>
      <sheetName val="TH KPHI 2 (2)"/>
      <sheetName val="TH KPHI (chinh)"/>
      <sheetName val="CONG-LVT (CU)"/>
      <sheetName val="TH VLIEU 1"/>
      <sheetName val="BIA BCAO"/>
      <sheetName val="MUC LUC (D)"/>
      <sheetName val="CAC CT NAM 2004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DThu"/>
      <sheetName val="Chart1"/>
      <sheetName val="THop Vtu"/>
      <sheetName val="XL4Poppy"/>
      <sheetName val="BC L_V_Tam"/>
      <sheetName val="Giathanh1m3BT"/>
      <sheetName val="Sheet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40"/>
  <sheetViews>
    <sheetView tabSelected="1" topLeftCell="A114" workbookViewId="0">
      <selection activeCell="C75" sqref="C75"/>
    </sheetView>
  </sheetViews>
  <sheetFormatPr defaultRowHeight="15.75" x14ac:dyDescent="0.25"/>
  <cols>
    <col min="1" max="1" width="9.140625" style="12"/>
    <col min="2" max="2" width="6" style="11" customWidth="1"/>
    <col min="3" max="3" width="66.5703125" style="3" customWidth="1"/>
    <col min="4" max="4" width="17.42578125" style="3" customWidth="1"/>
    <col min="5" max="257" width="9.140625" style="12"/>
    <col min="258" max="258" width="6" style="12" customWidth="1"/>
    <col min="259" max="259" width="66.5703125" style="12" customWidth="1"/>
    <col min="260" max="260" width="17.42578125" style="12" customWidth="1"/>
    <col min="261" max="513" width="9.140625" style="12"/>
    <col min="514" max="514" width="6" style="12" customWidth="1"/>
    <col min="515" max="515" width="66.5703125" style="12" customWidth="1"/>
    <col min="516" max="516" width="17.42578125" style="12" customWidth="1"/>
    <col min="517" max="769" width="9.140625" style="12"/>
    <col min="770" max="770" width="6" style="12" customWidth="1"/>
    <col min="771" max="771" width="66.5703125" style="12" customWidth="1"/>
    <col min="772" max="772" width="17.42578125" style="12" customWidth="1"/>
    <col min="773" max="1025" width="9.140625" style="12"/>
    <col min="1026" max="1026" width="6" style="12" customWidth="1"/>
    <col min="1027" max="1027" width="66.5703125" style="12" customWidth="1"/>
    <col min="1028" max="1028" width="17.42578125" style="12" customWidth="1"/>
    <col min="1029" max="1281" width="9.140625" style="12"/>
    <col min="1282" max="1282" width="6" style="12" customWidth="1"/>
    <col min="1283" max="1283" width="66.5703125" style="12" customWidth="1"/>
    <col min="1284" max="1284" width="17.42578125" style="12" customWidth="1"/>
    <col min="1285" max="1537" width="9.140625" style="12"/>
    <col min="1538" max="1538" width="6" style="12" customWidth="1"/>
    <col min="1539" max="1539" width="66.5703125" style="12" customWidth="1"/>
    <col min="1540" max="1540" width="17.42578125" style="12" customWidth="1"/>
    <col min="1541" max="1793" width="9.140625" style="12"/>
    <col min="1794" max="1794" width="6" style="12" customWidth="1"/>
    <col min="1795" max="1795" width="66.5703125" style="12" customWidth="1"/>
    <col min="1796" max="1796" width="17.42578125" style="12" customWidth="1"/>
    <col min="1797" max="2049" width="9.140625" style="12"/>
    <col min="2050" max="2050" width="6" style="12" customWidth="1"/>
    <col min="2051" max="2051" width="66.5703125" style="12" customWidth="1"/>
    <col min="2052" max="2052" width="17.42578125" style="12" customWidth="1"/>
    <col min="2053" max="2305" width="9.140625" style="12"/>
    <col min="2306" max="2306" width="6" style="12" customWidth="1"/>
    <col min="2307" max="2307" width="66.5703125" style="12" customWidth="1"/>
    <col min="2308" max="2308" width="17.42578125" style="12" customWidth="1"/>
    <col min="2309" max="2561" width="9.140625" style="12"/>
    <col min="2562" max="2562" width="6" style="12" customWidth="1"/>
    <col min="2563" max="2563" width="66.5703125" style="12" customWidth="1"/>
    <col min="2564" max="2564" width="17.42578125" style="12" customWidth="1"/>
    <col min="2565" max="2817" width="9.140625" style="12"/>
    <col min="2818" max="2818" width="6" style="12" customWidth="1"/>
    <col min="2819" max="2819" width="66.5703125" style="12" customWidth="1"/>
    <col min="2820" max="2820" width="17.42578125" style="12" customWidth="1"/>
    <col min="2821" max="3073" width="9.140625" style="12"/>
    <col min="3074" max="3074" width="6" style="12" customWidth="1"/>
    <col min="3075" max="3075" width="66.5703125" style="12" customWidth="1"/>
    <col min="3076" max="3076" width="17.42578125" style="12" customWidth="1"/>
    <col min="3077" max="3329" width="9.140625" style="12"/>
    <col min="3330" max="3330" width="6" style="12" customWidth="1"/>
    <col min="3331" max="3331" width="66.5703125" style="12" customWidth="1"/>
    <col min="3332" max="3332" width="17.42578125" style="12" customWidth="1"/>
    <col min="3333" max="3585" width="9.140625" style="12"/>
    <col min="3586" max="3586" width="6" style="12" customWidth="1"/>
    <col min="3587" max="3587" width="66.5703125" style="12" customWidth="1"/>
    <col min="3588" max="3588" width="17.42578125" style="12" customWidth="1"/>
    <col min="3589" max="3841" width="9.140625" style="12"/>
    <col min="3842" max="3842" width="6" style="12" customWidth="1"/>
    <col min="3843" max="3843" width="66.5703125" style="12" customWidth="1"/>
    <col min="3844" max="3844" width="17.42578125" style="12" customWidth="1"/>
    <col min="3845" max="4097" width="9.140625" style="12"/>
    <col min="4098" max="4098" width="6" style="12" customWidth="1"/>
    <col min="4099" max="4099" width="66.5703125" style="12" customWidth="1"/>
    <col min="4100" max="4100" width="17.42578125" style="12" customWidth="1"/>
    <col min="4101" max="4353" width="9.140625" style="12"/>
    <col min="4354" max="4354" width="6" style="12" customWidth="1"/>
    <col min="4355" max="4355" width="66.5703125" style="12" customWidth="1"/>
    <col min="4356" max="4356" width="17.42578125" style="12" customWidth="1"/>
    <col min="4357" max="4609" width="9.140625" style="12"/>
    <col min="4610" max="4610" width="6" style="12" customWidth="1"/>
    <col min="4611" max="4611" width="66.5703125" style="12" customWidth="1"/>
    <col min="4612" max="4612" width="17.42578125" style="12" customWidth="1"/>
    <col min="4613" max="4865" width="9.140625" style="12"/>
    <col min="4866" max="4866" width="6" style="12" customWidth="1"/>
    <col min="4867" max="4867" width="66.5703125" style="12" customWidth="1"/>
    <col min="4868" max="4868" width="17.42578125" style="12" customWidth="1"/>
    <col min="4869" max="5121" width="9.140625" style="12"/>
    <col min="5122" max="5122" width="6" style="12" customWidth="1"/>
    <col min="5123" max="5123" width="66.5703125" style="12" customWidth="1"/>
    <col min="5124" max="5124" width="17.42578125" style="12" customWidth="1"/>
    <col min="5125" max="5377" width="9.140625" style="12"/>
    <col min="5378" max="5378" width="6" style="12" customWidth="1"/>
    <col min="5379" max="5379" width="66.5703125" style="12" customWidth="1"/>
    <col min="5380" max="5380" width="17.42578125" style="12" customWidth="1"/>
    <col min="5381" max="5633" width="9.140625" style="12"/>
    <col min="5634" max="5634" width="6" style="12" customWidth="1"/>
    <col min="5635" max="5635" width="66.5703125" style="12" customWidth="1"/>
    <col min="5636" max="5636" width="17.42578125" style="12" customWidth="1"/>
    <col min="5637" max="5889" width="9.140625" style="12"/>
    <col min="5890" max="5890" width="6" style="12" customWidth="1"/>
    <col min="5891" max="5891" width="66.5703125" style="12" customWidth="1"/>
    <col min="5892" max="5892" width="17.42578125" style="12" customWidth="1"/>
    <col min="5893" max="6145" width="9.140625" style="12"/>
    <col min="6146" max="6146" width="6" style="12" customWidth="1"/>
    <col min="6147" max="6147" width="66.5703125" style="12" customWidth="1"/>
    <col min="6148" max="6148" width="17.42578125" style="12" customWidth="1"/>
    <col min="6149" max="6401" width="9.140625" style="12"/>
    <col min="6402" max="6402" width="6" style="12" customWidth="1"/>
    <col min="6403" max="6403" width="66.5703125" style="12" customWidth="1"/>
    <col min="6404" max="6404" width="17.42578125" style="12" customWidth="1"/>
    <col min="6405" max="6657" width="9.140625" style="12"/>
    <col min="6658" max="6658" width="6" style="12" customWidth="1"/>
    <col min="6659" max="6659" width="66.5703125" style="12" customWidth="1"/>
    <col min="6660" max="6660" width="17.42578125" style="12" customWidth="1"/>
    <col min="6661" max="6913" width="9.140625" style="12"/>
    <col min="6914" max="6914" width="6" style="12" customWidth="1"/>
    <col min="6915" max="6915" width="66.5703125" style="12" customWidth="1"/>
    <col min="6916" max="6916" width="17.42578125" style="12" customWidth="1"/>
    <col min="6917" max="7169" width="9.140625" style="12"/>
    <col min="7170" max="7170" width="6" style="12" customWidth="1"/>
    <col min="7171" max="7171" width="66.5703125" style="12" customWidth="1"/>
    <col min="7172" max="7172" width="17.42578125" style="12" customWidth="1"/>
    <col min="7173" max="7425" width="9.140625" style="12"/>
    <col min="7426" max="7426" width="6" style="12" customWidth="1"/>
    <col min="7427" max="7427" width="66.5703125" style="12" customWidth="1"/>
    <col min="7428" max="7428" width="17.42578125" style="12" customWidth="1"/>
    <col min="7429" max="7681" width="9.140625" style="12"/>
    <col min="7682" max="7682" width="6" style="12" customWidth="1"/>
    <col min="7683" max="7683" width="66.5703125" style="12" customWidth="1"/>
    <col min="7684" max="7684" width="17.42578125" style="12" customWidth="1"/>
    <col min="7685" max="7937" width="9.140625" style="12"/>
    <col min="7938" max="7938" width="6" style="12" customWidth="1"/>
    <col min="7939" max="7939" width="66.5703125" style="12" customWidth="1"/>
    <col min="7940" max="7940" width="17.42578125" style="12" customWidth="1"/>
    <col min="7941" max="8193" width="9.140625" style="12"/>
    <col min="8194" max="8194" width="6" style="12" customWidth="1"/>
    <col min="8195" max="8195" width="66.5703125" style="12" customWidth="1"/>
    <col min="8196" max="8196" width="17.42578125" style="12" customWidth="1"/>
    <col min="8197" max="8449" width="9.140625" style="12"/>
    <col min="8450" max="8450" width="6" style="12" customWidth="1"/>
    <col min="8451" max="8451" width="66.5703125" style="12" customWidth="1"/>
    <col min="8452" max="8452" width="17.42578125" style="12" customWidth="1"/>
    <col min="8453" max="8705" width="9.140625" style="12"/>
    <col min="8706" max="8706" width="6" style="12" customWidth="1"/>
    <col min="8707" max="8707" width="66.5703125" style="12" customWidth="1"/>
    <col min="8708" max="8708" width="17.42578125" style="12" customWidth="1"/>
    <col min="8709" max="8961" width="9.140625" style="12"/>
    <col min="8962" max="8962" width="6" style="12" customWidth="1"/>
    <col min="8963" max="8963" width="66.5703125" style="12" customWidth="1"/>
    <col min="8964" max="8964" width="17.42578125" style="12" customWidth="1"/>
    <col min="8965" max="9217" width="9.140625" style="12"/>
    <col min="9218" max="9218" width="6" style="12" customWidth="1"/>
    <col min="9219" max="9219" width="66.5703125" style="12" customWidth="1"/>
    <col min="9220" max="9220" width="17.42578125" style="12" customWidth="1"/>
    <col min="9221" max="9473" width="9.140625" style="12"/>
    <col min="9474" max="9474" width="6" style="12" customWidth="1"/>
    <col min="9475" max="9475" width="66.5703125" style="12" customWidth="1"/>
    <col min="9476" max="9476" width="17.42578125" style="12" customWidth="1"/>
    <col min="9477" max="9729" width="9.140625" style="12"/>
    <col min="9730" max="9730" width="6" style="12" customWidth="1"/>
    <col min="9731" max="9731" width="66.5703125" style="12" customWidth="1"/>
    <col min="9732" max="9732" width="17.42578125" style="12" customWidth="1"/>
    <col min="9733" max="9985" width="9.140625" style="12"/>
    <col min="9986" max="9986" width="6" style="12" customWidth="1"/>
    <col min="9987" max="9987" width="66.5703125" style="12" customWidth="1"/>
    <col min="9988" max="9988" width="17.42578125" style="12" customWidth="1"/>
    <col min="9989" max="10241" width="9.140625" style="12"/>
    <col min="10242" max="10242" width="6" style="12" customWidth="1"/>
    <col min="10243" max="10243" width="66.5703125" style="12" customWidth="1"/>
    <col min="10244" max="10244" width="17.42578125" style="12" customWidth="1"/>
    <col min="10245" max="10497" width="9.140625" style="12"/>
    <col min="10498" max="10498" width="6" style="12" customWidth="1"/>
    <col min="10499" max="10499" width="66.5703125" style="12" customWidth="1"/>
    <col min="10500" max="10500" width="17.42578125" style="12" customWidth="1"/>
    <col min="10501" max="10753" width="9.140625" style="12"/>
    <col min="10754" max="10754" width="6" style="12" customWidth="1"/>
    <col min="10755" max="10755" width="66.5703125" style="12" customWidth="1"/>
    <col min="10756" max="10756" width="17.42578125" style="12" customWidth="1"/>
    <col min="10757" max="11009" width="9.140625" style="12"/>
    <col min="11010" max="11010" width="6" style="12" customWidth="1"/>
    <col min="11011" max="11011" width="66.5703125" style="12" customWidth="1"/>
    <col min="11012" max="11012" width="17.42578125" style="12" customWidth="1"/>
    <col min="11013" max="11265" width="9.140625" style="12"/>
    <col min="11266" max="11266" width="6" style="12" customWidth="1"/>
    <col min="11267" max="11267" width="66.5703125" style="12" customWidth="1"/>
    <col min="11268" max="11268" width="17.42578125" style="12" customWidth="1"/>
    <col min="11269" max="11521" width="9.140625" style="12"/>
    <col min="11522" max="11522" width="6" style="12" customWidth="1"/>
    <col min="11523" max="11523" width="66.5703125" style="12" customWidth="1"/>
    <col min="11524" max="11524" width="17.42578125" style="12" customWidth="1"/>
    <col min="11525" max="11777" width="9.140625" style="12"/>
    <col min="11778" max="11778" width="6" style="12" customWidth="1"/>
    <col min="11779" max="11779" width="66.5703125" style="12" customWidth="1"/>
    <col min="11780" max="11780" width="17.42578125" style="12" customWidth="1"/>
    <col min="11781" max="12033" width="9.140625" style="12"/>
    <col min="12034" max="12034" width="6" style="12" customWidth="1"/>
    <col min="12035" max="12035" width="66.5703125" style="12" customWidth="1"/>
    <col min="12036" max="12036" width="17.42578125" style="12" customWidth="1"/>
    <col min="12037" max="12289" width="9.140625" style="12"/>
    <col min="12290" max="12290" width="6" style="12" customWidth="1"/>
    <col min="12291" max="12291" width="66.5703125" style="12" customWidth="1"/>
    <col min="12292" max="12292" width="17.42578125" style="12" customWidth="1"/>
    <col min="12293" max="12545" width="9.140625" style="12"/>
    <col min="12546" max="12546" width="6" style="12" customWidth="1"/>
    <col min="12547" max="12547" width="66.5703125" style="12" customWidth="1"/>
    <col min="12548" max="12548" width="17.42578125" style="12" customWidth="1"/>
    <col min="12549" max="12801" width="9.140625" style="12"/>
    <col min="12802" max="12802" width="6" style="12" customWidth="1"/>
    <col min="12803" max="12803" width="66.5703125" style="12" customWidth="1"/>
    <col min="12804" max="12804" width="17.42578125" style="12" customWidth="1"/>
    <col min="12805" max="13057" width="9.140625" style="12"/>
    <col min="13058" max="13058" width="6" style="12" customWidth="1"/>
    <col min="13059" max="13059" width="66.5703125" style="12" customWidth="1"/>
    <col min="13060" max="13060" width="17.42578125" style="12" customWidth="1"/>
    <col min="13061" max="13313" width="9.140625" style="12"/>
    <col min="13314" max="13314" width="6" style="12" customWidth="1"/>
    <col min="13315" max="13315" width="66.5703125" style="12" customWidth="1"/>
    <col min="13316" max="13316" width="17.42578125" style="12" customWidth="1"/>
    <col min="13317" max="13569" width="9.140625" style="12"/>
    <col min="13570" max="13570" width="6" style="12" customWidth="1"/>
    <col min="13571" max="13571" width="66.5703125" style="12" customWidth="1"/>
    <col min="13572" max="13572" width="17.42578125" style="12" customWidth="1"/>
    <col min="13573" max="13825" width="9.140625" style="12"/>
    <col min="13826" max="13826" width="6" style="12" customWidth="1"/>
    <col min="13827" max="13827" width="66.5703125" style="12" customWidth="1"/>
    <col min="13828" max="13828" width="17.42578125" style="12" customWidth="1"/>
    <col min="13829" max="14081" width="9.140625" style="12"/>
    <col min="14082" max="14082" width="6" style="12" customWidth="1"/>
    <col min="14083" max="14083" width="66.5703125" style="12" customWidth="1"/>
    <col min="14084" max="14084" width="17.42578125" style="12" customWidth="1"/>
    <col min="14085" max="14337" width="9.140625" style="12"/>
    <col min="14338" max="14338" width="6" style="12" customWidth="1"/>
    <col min="14339" max="14339" width="66.5703125" style="12" customWidth="1"/>
    <col min="14340" max="14340" width="17.42578125" style="12" customWidth="1"/>
    <col min="14341" max="14593" width="9.140625" style="12"/>
    <col min="14594" max="14594" width="6" style="12" customWidth="1"/>
    <col min="14595" max="14595" width="66.5703125" style="12" customWidth="1"/>
    <col min="14596" max="14596" width="17.42578125" style="12" customWidth="1"/>
    <col min="14597" max="14849" width="9.140625" style="12"/>
    <col min="14850" max="14850" width="6" style="12" customWidth="1"/>
    <col min="14851" max="14851" width="66.5703125" style="12" customWidth="1"/>
    <col min="14852" max="14852" width="17.42578125" style="12" customWidth="1"/>
    <col min="14853" max="15105" width="9.140625" style="12"/>
    <col min="15106" max="15106" width="6" style="12" customWidth="1"/>
    <col min="15107" max="15107" width="66.5703125" style="12" customWidth="1"/>
    <col min="15108" max="15108" width="17.42578125" style="12" customWidth="1"/>
    <col min="15109" max="15361" width="9.140625" style="12"/>
    <col min="15362" max="15362" width="6" style="12" customWidth="1"/>
    <col min="15363" max="15363" width="66.5703125" style="12" customWidth="1"/>
    <col min="15364" max="15364" width="17.42578125" style="12" customWidth="1"/>
    <col min="15365" max="15617" width="9.140625" style="12"/>
    <col min="15618" max="15618" width="6" style="12" customWidth="1"/>
    <col min="15619" max="15619" width="66.5703125" style="12" customWidth="1"/>
    <col min="15620" max="15620" width="17.42578125" style="12" customWidth="1"/>
    <col min="15621" max="15873" width="9.140625" style="12"/>
    <col min="15874" max="15874" width="6" style="12" customWidth="1"/>
    <col min="15875" max="15875" width="66.5703125" style="12" customWidth="1"/>
    <col min="15876" max="15876" width="17.42578125" style="12" customWidth="1"/>
    <col min="15877" max="16129" width="9.140625" style="12"/>
    <col min="16130" max="16130" width="6" style="12" customWidth="1"/>
    <col min="16131" max="16131" width="66.5703125" style="12" customWidth="1"/>
    <col min="16132" max="16132" width="17.42578125" style="12" customWidth="1"/>
    <col min="16133" max="16384" width="9.140625" style="12"/>
  </cols>
  <sheetData>
    <row r="1" spans="2:11" s="3" customFormat="1" ht="15" x14ac:dyDescent="0.25">
      <c r="B1" s="1" t="s">
        <v>0</v>
      </c>
      <c r="C1" s="1"/>
      <c r="D1" s="1"/>
      <c r="E1" s="2"/>
      <c r="F1" s="2"/>
      <c r="G1" s="2"/>
      <c r="H1" s="2"/>
      <c r="I1" s="2"/>
      <c r="J1" s="2"/>
      <c r="K1" s="2"/>
    </row>
    <row r="2" spans="2:11" s="5" customFormat="1" ht="15" x14ac:dyDescent="0.25">
      <c r="B2" s="4" t="s">
        <v>1</v>
      </c>
      <c r="C2" s="3"/>
      <c r="D2" s="3"/>
      <c r="E2" s="3"/>
      <c r="F2" s="3"/>
      <c r="G2" s="3"/>
      <c r="H2" s="3"/>
      <c r="I2" s="3"/>
      <c r="J2" s="3"/>
      <c r="K2" s="3"/>
    </row>
    <row r="3" spans="2:11" s="3" customFormat="1" ht="15" x14ac:dyDescent="0.25">
      <c r="B3" s="4" t="s">
        <v>2</v>
      </c>
    </row>
    <row r="4" spans="2:11" s="8" customFormat="1" ht="22.5" customHeight="1" x14ac:dyDescent="0.3">
      <c r="B4" s="6" t="s">
        <v>3</v>
      </c>
      <c r="C4" s="7"/>
      <c r="D4" s="7"/>
    </row>
    <row r="5" spans="2:11" s="8" customFormat="1" ht="18" customHeight="1" x14ac:dyDescent="0.25">
      <c r="B5" s="9" t="s">
        <v>4</v>
      </c>
      <c r="C5" s="10"/>
      <c r="D5" s="10"/>
    </row>
    <row r="6" spans="2:11" ht="13.5" customHeight="1" x14ac:dyDescent="0.25"/>
    <row r="7" spans="2:11" s="15" customFormat="1" ht="28.5" customHeight="1" x14ac:dyDescent="0.25">
      <c r="B7" s="13" t="s">
        <v>5</v>
      </c>
      <c r="C7" s="13" t="s">
        <v>6</v>
      </c>
      <c r="D7" s="14" t="s">
        <v>7</v>
      </c>
    </row>
    <row r="8" spans="2:11" s="15" customFormat="1" ht="15" customHeight="1" x14ac:dyDescent="0.25">
      <c r="B8" s="13">
        <v>1</v>
      </c>
      <c r="C8" s="13">
        <v>2</v>
      </c>
      <c r="D8" s="14">
        <v>3</v>
      </c>
    </row>
    <row r="9" spans="2:11" s="19" customFormat="1" ht="12.75" hidden="1" customHeight="1" x14ac:dyDescent="0.25">
      <c r="B9" s="16" t="s">
        <v>8</v>
      </c>
      <c r="C9" s="17" t="s">
        <v>9</v>
      </c>
      <c r="D9" s="18">
        <f>D10</f>
        <v>7565000000</v>
      </c>
    </row>
    <row r="10" spans="2:11" s="23" customFormat="1" ht="12.75" hidden="1" customHeight="1" x14ac:dyDescent="0.25">
      <c r="B10" s="20" t="s">
        <v>10</v>
      </c>
      <c r="C10" s="21" t="s">
        <v>11</v>
      </c>
      <c r="D10" s="22">
        <f>D11+D17</f>
        <v>7565000000</v>
      </c>
    </row>
    <row r="11" spans="2:11" s="23" customFormat="1" ht="12.75" hidden="1" customHeight="1" x14ac:dyDescent="0.25">
      <c r="B11" s="20">
        <v>1</v>
      </c>
      <c r="C11" s="21" t="s">
        <v>12</v>
      </c>
      <c r="D11" s="22">
        <f>SUM(D12:D16)</f>
        <v>4545000000</v>
      </c>
    </row>
    <row r="12" spans="2:11" ht="12.75" hidden="1" customHeight="1" x14ac:dyDescent="0.25">
      <c r="B12" s="24">
        <v>1.1000000000000001</v>
      </c>
      <c r="C12" s="25" t="s">
        <v>13</v>
      </c>
      <c r="D12" s="26">
        <v>4450000000</v>
      </c>
    </row>
    <row r="13" spans="2:11" ht="12.75" hidden="1" customHeight="1" x14ac:dyDescent="0.25">
      <c r="B13" s="24">
        <v>1.2</v>
      </c>
      <c r="C13" s="27" t="s">
        <v>14</v>
      </c>
      <c r="D13" s="26">
        <v>300000</v>
      </c>
    </row>
    <row r="14" spans="2:11" ht="12.75" hidden="1" customHeight="1" x14ac:dyDescent="0.25">
      <c r="B14" s="24">
        <v>1.3</v>
      </c>
      <c r="C14" s="25" t="s">
        <v>15</v>
      </c>
      <c r="D14" s="26">
        <v>90000000</v>
      </c>
    </row>
    <row r="15" spans="2:11" ht="12.75" hidden="1" customHeight="1" x14ac:dyDescent="0.25">
      <c r="B15" s="24">
        <v>1.4</v>
      </c>
      <c r="C15" s="27" t="s">
        <v>16</v>
      </c>
      <c r="D15" s="26">
        <v>2000000</v>
      </c>
    </row>
    <row r="16" spans="2:11" ht="12.75" hidden="1" customHeight="1" x14ac:dyDescent="0.25">
      <c r="B16" s="24">
        <v>1.5</v>
      </c>
      <c r="C16" s="27" t="s">
        <v>17</v>
      </c>
      <c r="D16" s="26">
        <v>2700000</v>
      </c>
    </row>
    <row r="17" spans="2:4" s="23" customFormat="1" ht="12.75" hidden="1" customHeight="1" x14ac:dyDescent="0.25">
      <c r="B17" s="20">
        <v>2</v>
      </c>
      <c r="C17" s="21" t="s">
        <v>18</v>
      </c>
      <c r="D17" s="22">
        <f>SUM(D18:D21)</f>
        <v>3020000000</v>
      </c>
    </row>
    <row r="18" spans="2:4" ht="12.75" hidden="1" customHeight="1" x14ac:dyDescent="0.25">
      <c r="B18" s="24">
        <v>2.1</v>
      </c>
      <c r="C18" s="27" t="s">
        <v>19</v>
      </c>
      <c r="D18" s="26">
        <v>2350000000</v>
      </c>
    </row>
    <row r="19" spans="2:4" ht="12.75" hidden="1" customHeight="1" x14ac:dyDescent="0.25">
      <c r="B19" s="24">
        <v>2.2000000000000002</v>
      </c>
      <c r="C19" s="27" t="s">
        <v>20</v>
      </c>
      <c r="D19" s="26">
        <v>450000000</v>
      </c>
    </row>
    <row r="20" spans="2:4" ht="12.75" hidden="1" customHeight="1" x14ac:dyDescent="0.25">
      <c r="B20" s="24">
        <v>2.2999999999999998</v>
      </c>
      <c r="C20" s="27" t="s">
        <v>21</v>
      </c>
      <c r="D20" s="26">
        <v>220000000</v>
      </c>
    </row>
    <row r="21" spans="2:4" ht="12.75" hidden="1" customHeight="1" x14ac:dyDescent="0.25">
      <c r="B21" s="24">
        <v>2.4</v>
      </c>
      <c r="C21" s="27" t="s">
        <v>22</v>
      </c>
      <c r="D21" s="26"/>
    </row>
    <row r="22" spans="2:4" ht="12.75" hidden="1" customHeight="1" x14ac:dyDescent="0.25">
      <c r="B22" s="20" t="s">
        <v>23</v>
      </c>
      <c r="C22" s="21" t="s">
        <v>24</v>
      </c>
      <c r="D22" s="22">
        <f>D23+D30</f>
        <v>2718000000</v>
      </c>
    </row>
    <row r="23" spans="2:4" ht="12.75" hidden="1" customHeight="1" x14ac:dyDescent="0.25">
      <c r="B23" s="20">
        <v>1</v>
      </c>
      <c r="C23" s="21" t="s">
        <v>25</v>
      </c>
      <c r="D23" s="22">
        <f>D24+D25</f>
        <v>2718000000</v>
      </c>
    </row>
    <row r="24" spans="2:4" ht="12.75" hidden="1" customHeight="1" x14ac:dyDescent="0.25">
      <c r="B24" s="28">
        <v>1.1000000000000001</v>
      </c>
      <c r="C24" s="29" t="s">
        <v>26</v>
      </c>
      <c r="D24" s="30"/>
    </row>
    <row r="25" spans="2:4" ht="12.75" hidden="1" customHeight="1" x14ac:dyDescent="0.25">
      <c r="B25" s="28">
        <v>1.2</v>
      </c>
      <c r="C25" s="29" t="s">
        <v>27</v>
      </c>
      <c r="D25" s="30">
        <f>SUM(D26:D29)</f>
        <v>2718000000</v>
      </c>
    </row>
    <row r="26" spans="2:4" ht="12.75" hidden="1" customHeight="1" x14ac:dyDescent="0.25">
      <c r="B26" s="31" t="s">
        <v>28</v>
      </c>
      <c r="C26" s="32" t="s">
        <v>29</v>
      </c>
      <c r="D26" s="33">
        <v>153513180</v>
      </c>
    </row>
    <row r="27" spans="2:4" ht="12.75" hidden="1" customHeight="1" x14ac:dyDescent="0.25">
      <c r="B27" s="31" t="s">
        <v>30</v>
      </c>
      <c r="C27" s="32" t="s">
        <v>31</v>
      </c>
      <c r="D27" s="33">
        <v>2507486820</v>
      </c>
    </row>
    <row r="28" spans="2:4" ht="12.75" hidden="1" customHeight="1" x14ac:dyDescent="0.25">
      <c r="B28" s="31" t="s">
        <v>32</v>
      </c>
      <c r="C28" s="32" t="s">
        <v>33</v>
      </c>
      <c r="D28" s="33">
        <v>48000000</v>
      </c>
    </row>
    <row r="29" spans="2:4" ht="12.75" hidden="1" customHeight="1" x14ac:dyDescent="0.25">
      <c r="B29" s="31" t="s">
        <v>34</v>
      </c>
      <c r="C29" s="32" t="s">
        <v>35</v>
      </c>
      <c r="D29" s="33">
        <v>9000000</v>
      </c>
    </row>
    <row r="30" spans="2:4" ht="12.75" hidden="1" customHeight="1" x14ac:dyDescent="0.25">
      <c r="B30" s="20">
        <v>2</v>
      </c>
      <c r="C30" s="21" t="s">
        <v>36</v>
      </c>
      <c r="D30" s="22"/>
    </row>
    <row r="31" spans="2:4" s="23" customFormat="1" ht="12.75" hidden="1" customHeight="1" x14ac:dyDescent="0.25">
      <c r="B31" s="20" t="s">
        <v>37</v>
      </c>
      <c r="C31" s="21" t="s">
        <v>38</v>
      </c>
      <c r="D31" s="22">
        <f>D32+D38</f>
        <v>4847000000</v>
      </c>
    </row>
    <row r="32" spans="2:4" ht="12.75" hidden="1" customHeight="1" x14ac:dyDescent="0.25">
      <c r="B32" s="20">
        <v>1</v>
      </c>
      <c r="C32" s="21" t="s">
        <v>12</v>
      </c>
      <c r="D32" s="22">
        <f>SUM(D33,D34,D35,D36,D37)</f>
        <v>4545000000</v>
      </c>
    </row>
    <row r="33" spans="2:4" ht="12.75" hidden="1" customHeight="1" x14ac:dyDescent="0.25">
      <c r="B33" s="24">
        <v>1.1000000000000001</v>
      </c>
      <c r="C33" s="25" t="s">
        <v>39</v>
      </c>
      <c r="D33" s="26">
        <v>4450000000</v>
      </c>
    </row>
    <row r="34" spans="2:4" ht="12.75" hidden="1" customHeight="1" x14ac:dyDescent="0.25">
      <c r="B34" s="24">
        <v>1.2</v>
      </c>
      <c r="C34" s="27" t="s">
        <v>40</v>
      </c>
      <c r="D34" s="26">
        <v>300000</v>
      </c>
    </row>
    <row r="35" spans="2:4" ht="12.75" hidden="1" customHeight="1" x14ac:dyDescent="0.25">
      <c r="B35" s="24">
        <v>1.3</v>
      </c>
      <c r="C35" s="25" t="s">
        <v>41</v>
      </c>
      <c r="D35" s="26">
        <v>90000000</v>
      </c>
    </row>
    <row r="36" spans="2:4" ht="12.75" hidden="1" customHeight="1" x14ac:dyDescent="0.25">
      <c r="B36" s="24">
        <v>1.4</v>
      </c>
      <c r="C36" s="27" t="s">
        <v>42</v>
      </c>
      <c r="D36" s="26">
        <v>2000000</v>
      </c>
    </row>
    <row r="37" spans="2:4" ht="12.75" hidden="1" customHeight="1" x14ac:dyDescent="0.25">
      <c r="B37" s="24">
        <v>1.5</v>
      </c>
      <c r="C37" s="27" t="s">
        <v>43</v>
      </c>
      <c r="D37" s="26">
        <v>2700000</v>
      </c>
    </row>
    <row r="38" spans="2:4" ht="12.75" hidden="1" customHeight="1" x14ac:dyDescent="0.25">
      <c r="B38" s="20">
        <v>2</v>
      </c>
      <c r="C38" s="21" t="s">
        <v>18</v>
      </c>
      <c r="D38" s="22">
        <f>SUM(D39,D40,D41,D42)</f>
        <v>302000000</v>
      </c>
    </row>
    <row r="39" spans="2:4" ht="12.75" hidden="1" customHeight="1" x14ac:dyDescent="0.25">
      <c r="B39" s="24">
        <v>2.1</v>
      </c>
      <c r="C39" s="27" t="s">
        <v>44</v>
      </c>
      <c r="D39" s="26">
        <v>235000000</v>
      </c>
    </row>
    <row r="40" spans="2:4" ht="12.75" hidden="1" customHeight="1" x14ac:dyDescent="0.25">
      <c r="B40" s="24">
        <v>2.2000000000000002</v>
      </c>
      <c r="C40" s="27" t="s">
        <v>45</v>
      </c>
      <c r="D40" s="26">
        <v>45000000</v>
      </c>
    </row>
    <row r="41" spans="2:4" ht="12.75" hidden="1" customHeight="1" x14ac:dyDescent="0.25">
      <c r="B41" s="24">
        <v>2.2999999999999998</v>
      </c>
      <c r="C41" s="27" t="s">
        <v>46</v>
      </c>
      <c r="D41" s="26">
        <v>22000000</v>
      </c>
    </row>
    <row r="42" spans="2:4" ht="12.75" hidden="1" customHeight="1" x14ac:dyDescent="0.25">
      <c r="B42" s="24">
        <v>2.4</v>
      </c>
      <c r="C42" s="27" t="s">
        <v>22</v>
      </c>
      <c r="D42" s="26"/>
    </row>
    <row r="43" spans="2:4" ht="12.75" hidden="1" customHeight="1" x14ac:dyDescent="0.25">
      <c r="B43" s="34" t="s">
        <v>47</v>
      </c>
      <c r="C43" s="35" t="s">
        <v>48</v>
      </c>
      <c r="D43" s="36">
        <f>SUM(D45,D62)</f>
        <v>16834100000</v>
      </c>
    </row>
    <row r="44" spans="2:4" ht="12.75" hidden="1" customHeight="1" x14ac:dyDescent="0.25">
      <c r="B44" s="37" t="s">
        <v>10</v>
      </c>
      <c r="C44" s="38" t="s">
        <v>49</v>
      </c>
      <c r="D44" s="39">
        <f>D45+D62</f>
        <v>16834100000</v>
      </c>
    </row>
    <row r="45" spans="2:4" ht="12.75" hidden="1" customHeight="1" x14ac:dyDescent="0.25">
      <c r="B45" s="20">
        <v>1</v>
      </c>
      <c r="C45" s="21" t="s">
        <v>36</v>
      </c>
      <c r="D45" s="40">
        <v>6919100000</v>
      </c>
    </row>
    <row r="46" spans="2:4" ht="12.75" hidden="1" customHeight="1" x14ac:dyDescent="0.25">
      <c r="B46" s="20" t="s">
        <v>50</v>
      </c>
      <c r="C46" s="29" t="s">
        <v>26</v>
      </c>
      <c r="D46" s="40">
        <f>SUM(D47:D51)</f>
        <v>4226288693</v>
      </c>
    </row>
    <row r="47" spans="2:4" ht="12.75" hidden="1" customHeight="1" x14ac:dyDescent="0.25">
      <c r="B47" s="24" t="s">
        <v>51</v>
      </c>
      <c r="C47" s="41" t="s">
        <v>52</v>
      </c>
      <c r="D47" s="42">
        <f>3325839268+286232</f>
        <v>3326125500</v>
      </c>
    </row>
    <row r="48" spans="2:4" ht="12.75" hidden="1" customHeight="1" x14ac:dyDescent="0.25">
      <c r="B48" s="24" t="s">
        <v>53</v>
      </c>
      <c r="C48" s="41" t="s">
        <v>31</v>
      </c>
      <c r="D48" s="42">
        <v>580760732</v>
      </c>
    </row>
    <row r="49" spans="2:6" ht="12.75" hidden="1" customHeight="1" x14ac:dyDescent="0.25">
      <c r="B49" s="24" t="s">
        <v>54</v>
      </c>
      <c r="C49" s="41" t="s">
        <v>33</v>
      </c>
      <c r="D49" s="42">
        <v>124000000</v>
      </c>
    </row>
    <row r="50" spans="2:6" ht="12.75" hidden="1" customHeight="1" x14ac:dyDescent="0.25">
      <c r="B50" s="24" t="s">
        <v>55</v>
      </c>
      <c r="C50" s="41" t="s">
        <v>35</v>
      </c>
      <c r="D50" s="42">
        <v>64000000</v>
      </c>
    </row>
    <row r="51" spans="2:6" ht="12.75" hidden="1" customHeight="1" x14ac:dyDescent="0.25">
      <c r="B51" s="24" t="s">
        <v>56</v>
      </c>
      <c r="C51" s="41" t="s">
        <v>57</v>
      </c>
      <c r="D51" s="43">
        <v>131402461</v>
      </c>
      <c r="F51" s="44"/>
    </row>
    <row r="52" spans="2:6" ht="12.75" hidden="1" customHeight="1" x14ac:dyDescent="0.25">
      <c r="B52" s="20">
        <v>1.2</v>
      </c>
      <c r="C52" s="29" t="s">
        <v>27</v>
      </c>
      <c r="D52" s="45">
        <f>SUM(D53:D61)</f>
        <v>3225430000</v>
      </c>
    </row>
    <row r="53" spans="2:6" ht="12.75" hidden="1" customHeight="1" x14ac:dyDescent="0.25">
      <c r="B53" s="24" t="s">
        <v>58</v>
      </c>
      <c r="C53" s="41" t="s">
        <v>59</v>
      </c>
      <c r="D53" s="33">
        <v>16000000</v>
      </c>
    </row>
    <row r="54" spans="2:6" ht="12.75" hidden="1" customHeight="1" x14ac:dyDescent="0.25">
      <c r="B54" s="24" t="s">
        <v>60</v>
      </c>
      <c r="C54" s="41" t="s">
        <v>61</v>
      </c>
      <c r="D54" s="33">
        <v>45000000</v>
      </c>
    </row>
    <row r="55" spans="2:6" ht="12.75" hidden="1" customHeight="1" x14ac:dyDescent="0.25">
      <c r="B55" s="24" t="s">
        <v>62</v>
      </c>
      <c r="C55" s="41" t="s">
        <v>63</v>
      </c>
      <c r="D55" s="33">
        <v>90000000</v>
      </c>
    </row>
    <row r="56" spans="2:6" ht="12.75" hidden="1" customHeight="1" x14ac:dyDescent="0.25">
      <c r="B56" s="24" t="s">
        <v>64</v>
      </c>
      <c r="C56" s="41" t="s">
        <v>65</v>
      </c>
      <c r="D56" s="33">
        <v>59000000</v>
      </c>
    </row>
    <row r="57" spans="2:6" ht="12.75" hidden="1" customHeight="1" x14ac:dyDescent="0.25">
      <c r="B57" s="46" t="s">
        <v>66</v>
      </c>
      <c r="C57" s="47" t="s">
        <v>67</v>
      </c>
      <c r="D57" s="33">
        <v>6000000</v>
      </c>
    </row>
    <row r="58" spans="2:6" ht="12.75" hidden="1" customHeight="1" x14ac:dyDescent="0.25">
      <c r="B58" s="24" t="s">
        <v>68</v>
      </c>
      <c r="C58" s="41" t="s">
        <v>69</v>
      </c>
      <c r="D58" s="33">
        <v>75000000</v>
      </c>
    </row>
    <row r="59" spans="2:6" ht="12.75" hidden="1" customHeight="1" x14ac:dyDescent="0.25">
      <c r="B59" s="24" t="s">
        <v>70</v>
      </c>
      <c r="C59" s="41" t="s">
        <v>71</v>
      </c>
      <c r="D59" s="33">
        <v>2461500000</v>
      </c>
    </row>
    <row r="60" spans="2:6" ht="27" hidden="1" customHeight="1" x14ac:dyDescent="0.25">
      <c r="B60" s="24" t="s">
        <v>72</v>
      </c>
      <c r="C60" s="48" t="s">
        <v>73</v>
      </c>
      <c r="D60" s="33">
        <v>72000000</v>
      </c>
    </row>
    <row r="61" spans="2:6" ht="12.75" hidden="1" customHeight="1" x14ac:dyDescent="0.25">
      <c r="B61" s="24" t="s">
        <v>74</v>
      </c>
      <c r="C61" s="41" t="s">
        <v>75</v>
      </c>
      <c r="D61" s="43">
        <v>400930000</v>
      </c>
    </row>
    <row r="62" spans="2:6" s="23" customFormat="1" ht="12.75" hidden="1" customHeight="1" x14ac:dyDescent="0.25">
      <c r="B62" s="20">
        <v>2</v>
      </c>
      <c r="C62" s="21" t="s">
        <v>76</v>
      </c>
      <c r="D62" s="45">
        <v>9915000000</v>
      </c>
    </row>
    <row r="63" spans="2:6" s="50" customFormat="1" ht="12.75" hidden="1" customHeight="1" x14ac:dyDescent="0.25">
      <c r="B63" s="28" t="s">
        <v>77</v>
      </c>
      <c r="C63" s="29" t="s">
        <v>26</v>
      </c>
      <c r="D63" s="49"/>
    </row>
    <row r="64" spans="2:6" s="50" customFormat="1" ht="12.75" hidden="1" customHeight="1" x14ac:dyDescent="0.25">
      <c r="B64" s="28" t="s">
        <v>78</v>
      </c>
      <c r="C64" s="29" t="s">
        <v>27</v>
      </c>
      <c r="D64" s="49">
        <v>9915000000</v>
      </c>
    </row>
    <row r="65" spans="2:4" ht="12.75" hidden="1" customHeight="1" x14ac:dyDescent="0.25">
      <c r="B65" s="24" t="s">
        <v>79</v>
      </c>
      <c r="C65" s="41" t="s">
        <v>80</v>
      </c>
      <c r="D65" s="33">
        <v>1965000000</v>
      </c>
    </row>
    <row r="66" spans="2:4" ht="12.75" hidden="1" customHeight="1" x14ac:dyDescent="0.25">
      <c r="B66" s="24" t="s">
        <v>81</v>
      </c>
      <c r="C66" s="41" t="s">
        <v>82</v>
      </c>
      <c r="D66" s="33">
        <v>7950000000</v>
      </c>
    </row>
    <row r="67" spans="2:4" ht="12.75" hidden="1" customHeight="1" x14ac:dyDescent="0.25">
      <c r="B67" s="51" t="s">
        <v>83</v>
      </c>
      <c r="C67" s="52" t="s">
        <v>84</v>
      </c>
      <c r="D67" s="53">
        <f>SUM(D68:D70)</f>
        <v>1144579400</v>
      </c>
    </row>
    <row r="68" spans="2:4" ht="14.25" hidden="1" customHeight="1" x14ac:dyDescent="0.25">
      <c r="B68" s="54" t="s">
        <v>10</v>
      </c>
      <c r="C68" s="55" t="s">
        <v>85</v>
      </c>
      <c r="D68" s="56">
        <v>200000000</v>
      </c>
    </row>
    <row r="69" spans="2:4" ht="15" hidden="1" customHeight="1" x14ac:dyDescent="0.25">
      <c r="B69" s="54" t="s">
        <v>23</v>
      </c>
      <c r="C69" s="55" t="s">
        <v>86</v>
      </c>
      <c r="D69" s="56">
        <v>233000000</v>
      </c>
    </row>
    <row r="70" spans="2:4" ht="15" hidden="1" customHeight="1" x14ac:dyDescent="0.25">
      <c r="B70" s="57" t="s">
        <v>37</v>
      </c>
      <c r="C70" s="58" t="s">
        <v>87</v>
      </c>
      <c r="D70" s="59">
        <v>711579400</v>
      </c>
    </row>
    <row r="71" spans="2:4" s="63" customFormat="1" ht="21.75" hidden="1" customHeight="1" x14ac:dyDescent="0.25">
      <c r="B71" s="60"/>
      <c r="C71" s="61" t="s">
        <v>88</v>
      </c>
      <c r="D71" s="62"/>
    </row>
    <row r="72" spans="2:4" ht="15" customHeight="1" x14ac:dyDescent="0.25">
      <c r="B72" s="16" t="s">
        <v>8</v>
      </c>
      <c r="C72" s="17" t="s">
        <v>9</v>
      </c>
      <c r="D72" s="18">
        <f>D73</f>
        <v>7927000000</v>
      </c>
    </row>
    <row r="73" spans="2:4" ht="15" customHeight="1" x14ac:dyDescent="0.25">
      <c r="B73" s="20" t="s">
        <v>10</v>
      </c>
      <c r="C73" s="21" t="s">
        <v>11</v>
      </c>
      <c r="D73" s="22">
        <f>D74+D79</f>
        <v>7927000000</v>
      </c>
    </row>
    <row r="74" spans="2:4" ht="15" customHeight="1" x14ac:dyDescent="0.25">
      <c r="B74" s="20">
        <v>1</v>
      </c>
      <c r="C74" s="21" t="s">
        <v>12</v>
      </c>
      <c r="D74" s="22">
        <f>SUM(D75:D78)</f>
        <v>4499000000</v>
      </c>
    </row>
    <row r="75" spans="2:4" ht="15" customHeight="1" x14ac:dyDescent="0.25">
      <c r="B75" s="24" t="s">
        <v>50</v>
      </c>
      <c r="C75" s="25" t="s">
        <v>13</v>
      </c>
      <c r="D75" s="26">
        <v>4455000000</v>
      </c>
    </row>
    <row r="76" spans="2:4" x14ac:dyDescent="0.25">
      <c r="B76" s="24" t="s">
        <v>89</v>
      </c>
      <c r="C76" s="25" t="s">
        <v>15</v>
      </c>
      <c r="D76" s="26">
        <v>44000000</v>
      </c>
    </row>
    <row r="77" spans="2:4" x14ac:dyDescent="0.25">
      <c r="B77" s="24" t="s">
        <v>90</v>
      </c>
      <c r="C77" s="27" t="s">
        <v>16</v>
      </c>
      <c r="D77" s="26"/>
    </row>
    <row r="78" spans="2:4" x14ac:dyDescent="0.25">
      <c r="B78" s="24" t="s">
        <v>91</v>
      </c>
      <c r="C78" s="27" t="s">
        <v>17</v>
      </c>
      <c r="D78" s="26"/>
    </row>
    <row r="79" spans="2:4" x14ac:dyDescent="0.25">
      <c r="B79" s="20">
        <v>2</v>
      </c>
      <c r="C79" s="21" t="s">
        <v>18</v>
      </c>
      <c r="D79" s="22">
        <f>SUM(D80:D82)</f>
        <v>3428000000</v>
      </c>
    </row>
    <row r="80" spans="2:4" x14ac:dyDescent="0.25">
      <c r="B80" s="24" t="s">
        <v>77</v>
      </c>
      <c r="C80" s="27" t="s">
        <v>19</v>
      </c>
      <c r="D80" s="26">
        <v>2700000000</v>
      </c>
    </row>
    <row r="81" spans="2:4" x14ac:dyDescent="0.25">
      <c r="B81" s="24" t="s">
        <v>78</v>
      </c>
      <c r="C81" s="27" t="s">
        <v>20</v>
      </c>
      <c r="D81" s="26">
        <v>648000000</v>
      </c>
    </row>
    <row r="82" spans="2:4" x14ac:dyDescent="0.25">
      <c r="B82" s="24" t="s">
        <v>92</v>
      </c>
      <c r="C82" s="27" t="s">
        <v>21</v>
      </c>
      <c r="D82" s="26">
        <v>80000000</v>
      </c>
    </row>
    <row r="83" spans="2:4" x14ac:dyDescent="0.25">
      <c r="B83" s="20" t="s">
        <v>23</v>
      </c>
      <c r="C83" s="21" t="s">
        <v>24</v>
      </c>
      <c r="D83" s="22">
        <f>D84+D91</f>
        <v>3420000000</v>
      </c>
    </row>
    <row r="84" spans="2:4" x14ac:dyDescent="0.25">
      <c r="B84" s="20">
        <v>1</v>
      </c>
      <c r="C84" s="21" t="s">
        <v>25</v>
      </c>
      <c r="D84" s="22">
        <f>D85+D86</f>
        <v>3420000000</v>
      </c>
    </row>
    <row r="85" spans="2:4" x14ac:dyDescent="0.25">
      <c r="B85" s="28" t="s">
        <v>50</v>
      </c>
      <c r="C85" s="29" t="s">
        <v>26</v>
      </c>
      <c r="D85" s="30"/>
    </row>
    <row r="86" spans="2:4" x14ac:dyDescent="0.25">
      <c r="B86" s="28" t="s">
        <v>89</v>
      </c>
      <c r="C86" s="29" t="s">
        <v>27</v>
      </c>
      <c r="D86" s="30">
        <f>SUM(D87:D90)</f>
        <v>3420000000</v>
      </c>
    </row>
    <row r="87" spans="2:4" x14ac:dyDescent="0.25">
      <c r="B87" s="31" t="s">
        <v>28</v>
      </c>
      <c r="C87" s="32" t="s">
        <v>29</v>
      </c>
      <c r="D87" s="33">
        <v>260600000</v>
      </c>
    </row>
    <row r="88" spans="2:4" x14ac:dyDescent="0.25">
      <c r="B88" s="31" t="s">
        <v>30</v>
      </c>
      <c r="C88" s="32" t="s">
        <v>31</v>
      </c>
      <c r="D88" s="33">
        <f>3144400000-D89</f>
        <v>3064400000</v>
      </c>
    </row>
    <row r="89" spans="2:4" x14ac:dyDescent="0.25">
      <c r="B89" s="31" t="s">
        <v>32</v>
      </c>
      <c r="C89" s="32" t="s">
        <v>33</v>
      </c>
      <c r="D89" s="33">
        <v>80000000</v>
      </c>
    </row>
    <row r="90" spans="2:4" x14ac:dyDescent="0.25">
      <c r="B90" s="31" t="s">
        <v>34</v>
      </c>
      <c r="C90" s="32" t="s">
        <v>35</v>
      </c>
      <c r="D90" s="33">
        <v>15000000</v>
      </c>
    </row>
    <row r="91" spans="2:4" x14ac:dyDescent="0.25">
      <c r="B91" s="20">
        <v>2</v>
      </c>
      <c r="C91" s="21" t="s">
        <v>36</v>
      </c>
      <c r="D91" s="22"/>
    </row>
    <row r="92" spans="2:4" x14ac:dyDescent="0.25">
      <c r="B92" s="20" t="s">
        <v>37</v>
      </c>
      <c r="C92" s="21" t="s">
        <v>38</v>
      </c>
      <c r="D92" s="22">
        <f>D93+D98</f>
        <v>4507000000</v>
      </c>
    </row>
    <row r="93" spans="2:4" x14ac:dyDescent="0.25">
      <c r="B93" s="20">
        <v>1</v>
      </c>
      <c r="C93" s="21" t="s">
        <v>12</v>
      </c>
      <c r="D93" s="22">
        <f>SUM(D94,D95,D96,D97)</f>
        <v>4499000000</v>
      </c>
    </row>
    <row r="94" spans="2:4" x14ac:dyDescent="0.25">
      <c r="B94" s="24" t="s">
        <v>50</v>
      </c>
      <c r="C94" s="25" t="s">
        <v>39</v>
      </c>
      <c r="D94" s="26">
        <f>D75</f>
        <v>4455000000</v>
      </c>
    </row>
    <row r="95" spans="2:4" x14ac:dyDescent="0.25">
      <c r="B95" s="24" t="s">
        <v>89</v>
      </c>
      <c r="C95" s="25" t="s">
        <v>41</v>
      </c>
      <c r="D95" s="26">
        <f>D76</f>
        <v>44000000</v>
      </c>
    </row>
    <row r="96" spans="2:4" x14ac:dyDescent="0.25">
      <c r="B96" s="24" t="s">
        <v>90</v>
      </c>
      <c r="C96" s="27" t="s">
        <v>42</v>
      </c>
      <c r="D96" s="26"/>
    </row>
    <row r="97" spans="2:4" x14ac:dyDescent="0.25">
      <c r="B97" s="24" t="s">
        <v>91</v>
      </c>
      <c r="C97" s="27" t="s">
        <v>43</v>
      </c>
      <c r="D97" s="26"/>
    </row>
    <row r="98" spans="2:4" x14ac:dyDescent="0.25">
      <c r="B98" s="20">
        <v>2</v>
      </c>
      <c r="C98" s="21" t="s">
        <v>18</v>
      </c>
      <c r="D98" s="22">
        <f>SUM(D99:D101)</f>
        <v>8000000</v>
      </c>
    </row>
    <row r="99" spans="2:4" x14ac:dyDescent="0.25">
      <c r="B99" s="24" t="s">
        <v>77</v>
      </c>
      <c r="C99" s="27" t="s">
        <v>44</v>
      </c>
      <c r="D99" s="26"/>
    </row>
    <row r="100" spans="2:4" x14ac:dyDescent="0.25">
      <c r="B100" s="24" t="s">
        <v>78</v>
      </c>
      <c r="C100" s="27" t="s">
        <v>45</v>
      </c>
      <c r="D100" s="26"/>
    </row>
    <row r="101" spans="2:4" x14ac:dyDescent="0.25">
      <c r="B101" s="24" t="s">
        <v>92</v>
      </c>
      <c r="C101" s="27" t="s">
        <v>46</v>
      </c>
      <c r="D101" s="26">
        <f>D82*10%</f>
        <v>8000000</v>
      </c>
    </row>
    <row r="102" spans="2:4" x14ac:dyDescent="0.25">
      <c r="B102" s="34" t="s">
        <v>47</v>
      </c>
      <c r="C102" s="35" t="s">
        <v>48</v>
      </c>
      <c r="D102" s="36">
        <f>SUM(D104,D126,D134)</f>
        <v>188674000000</v>
      </c>
    </row>
    <row r="103" spans="2:4" x14ac:dyDescent="0.25">
      <c r="B103" s="37" t="s">
        <v>10</v>
      </c>
      <c r="C103" s="38" t="s">
        <v>49</v>
      </c>
      <c r="D103" s="39">
        <f>D104+D126+D134</f>
        <v>188674000000</v>
      </c>
    </row>
    <row r="104" spans="2:4" x14ac:dyDescent="0.25">
      <c r="B104" s="20">
        <v>1</v>
      </c>
      <c r="C104" s="21" t="s">
        <v>36</v>
      </c>
      <c r="D104" s="40">
        <f>D105+D112</f>
        <v>7458000000</v>
      </c>
    </row>
    <row r="105" spans="2:4" x14ac:dyDescent="0.25">
      <c r="B105" s="20" t="s">
        <v>50</v>
      </c>
      <c r="C105" s="29" t="s">
        <v>26</v>
      </c>
      <c r="D105" s="40">
        <f>SUM(D106:D111)</f>
        <v>4386000000</v>
      </c>
    </row>
    <row r="106" spans="2:4" x14ac:dyDescent="0.25">
      <c r="B106" s="24" t="s">
        <v>51</v>
      </c>
      <c r="C106" s="41" t="s">
        <v>93</v>
      </c>
      <c r="D106" s="42">
        <v>3108033600</v>
      </c>
    </row>
    <row r="107" spans="2:4" x14ac:dyDescent="0.25">
      <c r="B107" s="24" t="s">
        <v>53</v>
      </c>
      <c r="C107" s="41" t="s">
        <v>31</v>
      </c>
      <c r="D107" s="42">
        <f>621966400-D108</f>
        <v>528966400</v>
      </c>
    </row>
    <row r="108" spans="2:4" x14ac:dyDescent="0.25">
      <c r="B108" s="24" t="s">
        <v>54</v>
      </c>
      <c r="C108" s="41" t="s">
        <v>33</v>
      </c>
      <c r="D108" s="42">
        <v>93000000</v>
      </c>
    </row>
    <row r="109" spans="2:4" x14ac:dyDescent="0.25">
      <c r="B109" s="24" t="s">
        <v>55</v>
      </c>
      <c r="C109" s="41" t="s">
        <v>35</v>
      </c>
      <c r="D109" s="42">
        <v>44000000</v>
      </c>
    </row>
    <row r="110" spans="2:4" x14ac:dyDescent="0.25">
      <c r="B110" s="24" t="s">
        <v>56</v>
      </c>
      <c r="C110" s="41" t="s">
        <v>94</v>
      </c>
      <c r="D110" s="43">
        <v>385000000</v>
      </c>
    </row>
    <row r="111" spans="2:4" x14ac:dyDescent="0.25">
      <c r="B111" s="24" t="s">
        <v>95</v>
      </c>
      <c r="C111" s="41" t="s">
        <v>96</v>
      </c>
      <c r="D111" s="43">
        <v>227000000</v>
      </c>
    </row>
    <row r="112" spans="2:4" x14ac:dyDescent="0.25">
      <c r="B112" s="20" t="s">
        <v>89</v>
      </c>
      <c r="C112" s="29" t="s">
        <v>27</v>
      </c>
      <c r="D112" s="45">
        <f>SUM(D113:D125)</f>
        <v>3072000000</v>
      </c>
    </row>
    <row r="113" spans="2:4" x14ac:dyDescent="0.25">
      <c r="B113" s="24" t="s">
        <v>58</v>
      </c>
      <c r="C113" s="41" t="s">
        <v>59</v>
      </c>
      <c r="D113" s="33">
        <v>16000000</v>
      </c>
    </row>
    <row r="114" spans="2:4" x14ac:dyDescent="0.25">
      <c r="B114" s="24" t="s">
        <v>60</v>
      </c>
      <c r="C114" s="41" t="s">
        <v>61</v>
      </c>
      <c r="D114" s="33">
        <v>45000000</v>
      </c>
    </row>
    <row r="115" spans="2:4" hidden="1" x14ac:dyDescent="0.25">
      <c r="B115" s="24" t="s">
        <v>62</v>
      </c>
      <c r="C115" s="41"/>
      <c r="D115" s="33"/>
    </row>
    <row r="116" spans="2:4" x14ac:dyDescent="0.25">
      <c r="B116" s="24" t="s">
        <v>62</v>
      </c>
      <c r="C116" s="41" t="s">
        <v>63</v>
      </c>
      <c r="D116" s="33">
        <v>90000000</v>
      </c>
    </row>
    <row r="117" spans="2:4" x14ac:dyDescent="0.25">
      <c r="B117" s="24" t="s">
        <v>64</v>
      </c>
      <c r="C117" s="41" t="s">
        <v>65</v>
      </c>
      <c r="D117" s="33">
        <v>54000000</v>
      </c>
    </row>
    <row r="118" spans="2:4" x14ac:dyDescent="0.25">
      <c r="B118" s="24" t="s">
        <v>66</v>
      </c>
      <c r="C118" s="47" t="s">
        <v>97</v>
      </c>
      <c r="D118" s="33">
        <v>10000000</v>
      </c>
    </row>
    <row r="119" spans="2:4" x14ac:dyDescent="0.25">
      <c r="B119" s="24" t="s">
        <v>68</v>
      </c>
      <c r="C119" s="41" t="s">
        <v>69</v>
      </c>
      <c r="D119" s="33">
        <v>60000000</v>
      </c>
    </row>
    <row r="120" spans="2:4" x14ac:dyDescent="0.25">
      <c r="B120" s="24" t="s">
        <v>70</v>
      </c>
      <c r="C120" s="41" t="s">
        <v>71</v>
      </c>
      <c r="D120" s="33">
        <v>2430000000</v>
      </c>
    </row>
    <row r="121" spans="2:4" ht="26.25" x14ac:dyDescent="0.25">
      <c r="B121" s="24" t="s">
        <v>72</v>
      </c>
      <c r="C121" s="48" t="s">
        <v>73</v>
      </c>
      <c r="D121" s="33">
        <v>72000000</v>
      </c>
    </row>
    <row r="122" spans="2:4" x14ac:dyDescent="0.25">
      <c r="B122" s="24" t="s">
        <v>74</v>
      </c>
      <c r="C122" s="48" t="s">
        <v>98</v>
      </c>
      <c r="D122" s="33">
        <v>5000000</v>
      </c>
    </row>
    <row r="123" spans="2:4" x14ac:dyDescent="0.25">
      <c r="B123" s="24" t="s">
        <v>99</v>
      </c>
      <c r="C123" s="48" t="s">
        <v>100</v>
      </c>
      <c r="D123" s="33">
        <v>290000000</v>
      </c>
    </row>
    <row r="124" spans="2:4" hidden="1" x14ac:dyDescent="0.25">
      <c r="B124" s="24" t="s">
        <v>101</v>
      </c>
      <c r="C124" s="48" t="s">
        <v>102</v>
      </c>
      <c r="D124" s="33"/>
    </row>
    <row r="125" spans="2:4" x14ac:dyDescent="0.25">
      <c r="B125" s="24" t="s">
        <v>103</v>
      </c>
      <c r="C125" s="12"/>
      <c r="D125" s="12"/>
    </row>
    <row r="126" spans="2:4" x14ac:dyDescent="0.25">
      <c r="B126" s="20">
        <v>2</v>
      </c>
      <c r="C126" s="21" t="s">
        <v>76</v>
      </c>
      <c r="D126" s="45">
        <f>D127+D128</f>
        <v>181216000000</v>
      </c>
    </row>
    <row r="127" spans="2:4" x14ac:dyDescent="0.25">
      <c r="B127" s="28" t="s">
        <v>77</v>
      </c>
      <c r="C127" s="29" t="s">
        <v>26</v>
      </c>
      <c r="D127" s="49"/>
    </row>
    <row r="128" spans="2:4" x14ac:dyDescent="0.25">
      <c r="B128" s="28" t="s">
        <v>78</v>
      </c>
      <c r="C128" s="29" t="s">
        <v>27</v>
      </c>
      <c r="D128" s="49">
        <f>D129+D130+D131+D132+D133</f>
        <v>181216000000</v>
      </c>
    </row>
    <row r="129" spans="2:4" x14ac:dyDescent="0.25">
      <c r="B129" s="24" t="s">
        <v>79</v>
      </c>
      <c r="C129" s="41" t="s">
        <v>80</v>
      </c>
      <c r="D129" s="33">
        <v>1900000000</v>
      </c>
    </row>
    <row r="130" spans="2:4" x14ac:dyDescent="0.25">
      <c r="B130" s="24" t="s">
        <v>81</v>
      </c>
      <c r="C130" s="41" t="s">
        <v>104</v>
      </c>
      <c r="D130" s="33">
        <v>120000000000</v>
      </c>
    </row>
    <row r="131" spans="2:4" x14ac:dyDescent="0.25">
      <c r="B131" s="24" t="s">
        <v>105</v>
      </c>
      <c r="C131" s="41" t="s">
        <v>106</v>
      </c>
      <c r="D131" s="64">
        <v>50436000000</v>
      </c>
    </row>
    <row r="132" spans="2:4" x14ac:dyDescent="0.25">
      <c r="B132" s="24" t="s">
        <v>107</v>
      </c>
      <c r="C132" s="41" t="s">
        <v>108</v>
      </c>
      <c r="D132" s="64">
        <v>880000000</v>
      </c>
    </row>
    <row r="133" spans="2:4" x14ac:dyDescent="0.25">
      <c r="B133" s="65" t="s">
        <v>109</v>
      </c>
      <c r="C133" s="41" t="s">
        <v>110</v>
      </c>
      <c r="D133" s="64">
        <v>8000000000</v>
      </c>
    </row>
    <row r="134" spans="2:4" x14ac:dyDescent="0.25">
      <c r="B134" s="66">
        <v>3</v>
      </c>
      <c r="C134" s="67" t="s">
        <v>111</v>
      </c>
      <c r="D134" s="68">
        <f>D135</f>
        <v>0</v>
      </c>
    </row>
    <row r="135" spans="2:4" x14ac:dyDescent="0.25">
      <c r="B135" s="65" t="s">
        <v>112</v>
      </c>
      <c r="C135" s="48" t="s">
        <v>113</v>
      </c>
      <c r="D135" s="33"/>
    </row>
    <row r="136" spans="2:4" x14ac:dyDescent="0.25">
      <c r="B136" s="51" t="s">
        <v>83</v>
      </c>
      <c r="C136" s="52" t="s">
        <v>84</v>
      </c>
      <c r="D136" s="53">
        <f>SUM(D137:D137)</f>
        <v>0</v>
      </c>
    </row>
    <row r="137" spans="2:4" x14ac:dyDescent="0.25">
      <c r="B137" s="57" t="s">
        <v>10</v>
      </c>
      <c r="C137" s="58" t="s">
        <v>114</v>
      </c>
      <c r="D137" s="59"/>
    </row>
    <row r="139" spans="2:4" x14ac:dyDescent="0.25">
      <c r="D139" s="69" t="s">
        <v>115</v>
      </c>
    </row>
    <row r="140" spans="2:4" x14ac:dyDescent="0.25">
      <c r="D140" s="70" t="s">
        <v>116</v>
      </c>
    </row>
  </sheetData>
  <mergeCells count="3">
    <mergeCell ref="B1:D1"/>
    <mergeCell ref="B4:D4"/>
    <mergeCell ref="B5:D5"/>
  </mergeCells>
  <pageMargins left="0.31496062992125984" right="0.19685039370078741" top="0.23622047244094491" bottom="0.39370078740157483" header="0.15748031496062992" footer="0.15748031496062992"/>
  <pageSetup paperSize="9" scale="9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1FB32B77BC6BCE469A20AE84AF97AF47" ma:contentTypeVersion="1" ma:contentTypeDescription="Upload an image." ma:contentTypeScope="" ma:versionID="b4da2adae13c588f052c06f8c8324a5a">
  <xsd:schema xmlns:xsd="http://www.w3.org/2001/XMLSchema" xmlns:xs="http://www.w3.org/2001/XMLSchema" xmlns:p="http://schemas.microsoft.com/office/2006/metadata/properties" xmlns:ns1="http://schemas.microsoft.com/sharepoint/v3" xmlns:ns2="780FFE3A-0846-4223-AD1A-992C07E03CB4" xmlns:ns3="http://schemas.microsoft.com/sharepoint/v3/fields" targetNamespace="http://schemas.microsoft.com/office/2006/metadata/properties" ma:root="true" ma:fieldsID="ad67d8f52a74939dd250bc22f5a2d32a" ns1:_="" ns2:_="" ns3:_="">
    <xsd:import namespace="http://schemas.microsoft.com/sharepoint/v3"/>
    <xsd:import namespace="780FFE3A-0846-4223-AD1A-992C07E03CB4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0FFE3A-0846-4223-AD1A-992C07E03CB4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780FFE3A-0846-4223-AD1A-992C07E03CB4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1D80FEE1-EC0E-4E66-95A6-43ADF2B3B024}"/>
</file>

<file path=customXml/itemProps2.xml><?xml version="1.0" encoding="utf-8"?>
<ds:datastoreItem xmlns:ds="http://schemas.openxmlformats.org/officeDocument/2006/customXml" ds:itemID="{5F62E2DA-1709-4981-BD40-9FD4A806669B}"/>
</file>

<file path=customXml/itemProps3.xml><?xml version="1.0" encoding="utf-8"?>
<ds:datastoreItem xmlns:ds="http://schemas.openxmlformats.org/officeDocument/2006/customXml" ds:itemID="{6D884F09-DA80-4890-B27F-C293F706AC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BS02.VPSO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DELL</dc:creator>
  <cp:keywords/>
  <dc:description/>
  <cp:lastModifiedBy>DELL</cp:lastModifiedBy>
  <dcterms:created xsi:type="dcterms:W3CDTF">2021-01-14T08:10:06Z</dcterms:created>
  <dcterms:modified xsi:type="dcterms:W3CDTF">2021-01-14T08:11:01Z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0x0101009148F5A04DDD49CBA7127AADA5FB792B00AADE34325A8B49CDA8BB4DB53328F214001FB32B77BC6BCE469A20AE84AF97AF47</vt:lpwstr>
  </property>
</Properties>
</file>