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03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E87" i="1" s="1"/>
  <c r="D86" i="1"/>
  <c r="E86" i="1" s="1"/>
  <c r="D85" i="1"/>
  <c r="E85" i="1" s="1"/>
  <c r="G84" i="1"/>
  <c r="D84" i="1" s="1"/>
  <c r="E84" i="1" s="1"/>
  <c r="D83" i="1"/>
  <c r="E83" i="1" s="1"/>
  <c r="E82" i="1" s="1"/>
  <c r="G82" i="1"/>
  <c r="D82" i="1" s="1"/>
  <c r="D81" i="1"/>
  <c r="E81" i="1" s="1"/>
  <c r="E80" i="1" s="1"/>
  <c r="I80" i="1"/>
  <c r="H80" i="1"/>
  <c r="G80" i="1"/>
  <c r="D80" i="1" s="1"/>
  <c r="D79" i="1"/>
  <c r="E79" i="1" s="1"/>
  <c r="E78" i="1"/>
  <c r="D78" i="1"/>
  <c r="D77" i="1"/>
  <c r="E77" i="1" s="1"/>
  <c r="E76" i="1"/>
  <c r="D76" i="1"/>
  <c r="H75" i="1"/>
  <c r="G75" i="1"/>
  <c r="D75" i="1" s="1"/>
  <c r="E75" i="1" s="1"/>
  <c r="D73" i="1"/>
  <c r="E73" i="1" s="1"/>
  <c r="I72" i="1"/>
  <c r="D72" i="1" s="1"/>
  <c r="E72" i="1" s="1"/>
  <c r="E71" i="1" s="1"/>
  <c r="H71" i="1"/>
  <c r="E70" i="1"/>
  <c r="D70" i="1"/>
  <c r="D69" i="1"/>
  <c r="E69" i="1" s="1"/>
  <c r="E68" i="1"/>
  <c r="D68" i="1"/>
  <c r="D67" i="1"/>
  <c r="E67" i="1" s="1"/>
  <c r="E66" i="1"/>
  <c r="D66" i="1"/>
  <c r="D65" i="1"/>
  <c r="E65" i="1" s="1"/>
  <c r="E64" i="1"/>
  <c r="D64" i="1"/>
  <c r="D63" i="1"/>
  <c r="E63" i="1" s="1"/>
  <c r="E62" i="1"/>
  <c r="D62" i="1"/>
  <c r="D61" i="1"/>
  <c r="E61" i="1" s="1"/>
  <c r="E60" i="1"/>
  <c r="D60" i="1"/>
  <c r="D59" i="1"/>
  <c r="E59" i="1" s="1"/>
  <c r="I58" i="1"/>
  <c r="I54" i="1" s="1"/>
  <c r="H58" i="1"/>
  <c r="G58" i="1"/>
  <c r="D58" i="1"/>
  <c r="E58" i="1" s="1"/>
  <c r="E57" i="1"/>
  <c r="D57" i="1" s="1"/>
  <c r="E56" i="1"/>
  <c r="D56" i="1"/>
  <c r="H55" i="1"/>
  <c r="H54" i="1" s="1"/>
  <c r="H53" i="1" s="1"/>
  <c r="H52" i="1" s="1"/>
  <c r="G55" i="1"/>
  <c r="D55" i="1"/>
  <c r="E55" i="1" s="1"/>
  <c r="G54" i="1"/>
  <c r="E47" i="1"/>
  <c r="D47" i="1"/>
  <c r="G45" i="1"/>
  <c r="I44" i="1"/>
  <c r="I37" i="1" s="1"/>
  <c r="G43" i="1"/>
  <c r="G42" i="1"/>
  <c r="G41" i="1"/>
  <c r="G37" i="1" s="1"/>
  <c r="G36" i="1" s="1"/>
  <c r="G40" i="1"/>
  <c r="E34" i="1"/>
  <c r="D34" i="1" s="1"/>
  <c r="I33" i="1"/>
  <c r="G33" i="1"/>
  <c r="E33" i="1"/>
  <c r="D33" i="1" s="1"/>
  <c r="E32" i="1"/>
  <c r="D32" i="1" s="1"/>
  <c r="E31" i="1"/>
  <c r="D31" i="1" s="1"/>
  <c r="I30" i="1"/>
  <c r="G30" i="1"/>
  <c r="E30" i="1"/>
  <c r="D30" i="1" s="1"/>
  <c r="I29" i="1"/>
  <c r="G29" i="1"/>
  <c r="E29" i="1"/>
  <c r="D29" i="1" s="1"/>
  <c r="E28" i="1"/>
  <c r="D28" i="1"/>
  <c r="D51" i="1" s="1"/>
  <c r="E27" i="1"/>
  <c r="D27" i="1"/>
  <c r="D50" i="1" s="1"/>
  <c r="E50" i="1" s="1"/>
  <c r="E26" i="1"/>
  <c r="D26" i="1"/>
  <c r="D49" i="1" s="1"/>
  <c r="E25" i="1"/>
  <c r="D25" i="1"/>
  <c r="E24" i="1"/>
  <c r="D24" i="1"/>
  <c r="E23" i="1"/>
  <c r="D23" i="1"/>
  <c r="I22" i="1"/>
  <c r="G22" i="1"/>
  <c r="E22" i="1"/>
  <c r="D22" i="1"/>
  <c r="E21" i="1"/>
  <c r="D21" i="1"/>
  <c r="D44" i="1" s="1"/>
  <c r="E44" i="1" s="1"/>
  <c r="E20" i="1"/>
  <c r="D20" i="1"/>
  <c r="D43" i="1" s="1"/>
  <c r="E43" i="1" s="1"/>
  <c r="E19" i="1"/>
  <c r="D19" i="1"/>
  <c r="D42" i="1" s="1"/>
  <c r="E42" i="1" s="1"/>
  <c r="E18" i="1"/>
  <c r="D18" i="1"/>
  <c r="D41" i="1" s="1"/>
  <c r="E41" i="1" s="1"/>
  <c r="E17" i="1"/>
  <c r="D17" i="1"/>
  <c r="D40" i="1" s="1"/>
  <c r="E40" i="1" s="1"/>
  <c r="E16" i="1"/>
  <c r="D16" i="1"/>
  <c r="D39" i="1" s="1"/>
  <c r="E39" i="1" s="1"/>
  <c r="E15" i="1"/>
  <c r="D15" i="1"/>
  <c r="D38" i="1" s="1"/>
  <c r="I14" i="1"/>
  <c r="I13" i="1" s="1"/>
  <c r="I12" i="1" s="1"/>
  <c r="G14" i="1"/>
  <c r="E14" i="1"/>
  <c r="D14" i="1"/>
  <c r="G13" i="1"/>
  <c r="D13" i="1" s="1"/>
  <c r="E13" i="1" s="1"/>
  <c r="G12" i="1"/>
  <c r="D12" i="1" s="1"/>
  <c r="E12" i="1" s="1"/>
  <c r="D54" i="1" l="1"/>
  <c r="E54" i="1" s="1"/>
  <c r="E38" i="1"/>
  <c r="E37" i="1" s="1"/>
  <c r="D37" i="1"/>
  <c r="D36" i="1" s="1"/>
  <c r="E49" i="1"/>
  <c r="E45" i="1" s="1"/>
  <c r="D45" i="1"/>
  <c r="E51" i="1"/>
  <c r="I51" i="1"/>
  <c r="I45" i="1" s="1"/>
  <c r="I36" i="1" s="1"/>
  <c r="I53" i="1"/>
  <c r="I52" i="1" s="1"/>
  <c r="I71" i="1"/>
  <c r="G71" i="1"/>
  <c r="D71" i="1" l="1"/>
  <c r="G53" i="1"/>
  <c r="E36" i="1"/>
  <c r="G52" i="1" l="1"/>
  <c r="D52" i="1" s="1"/>
  <c r="E52" i="1" s="1"/>
  <c r="D53" i="1"/>
  <c r="E53" i="1" s="1"/>
</calcChain>
</file>

<file path=xl/sharedStrings.xml><?xml version="1.0" encoding="utf-8"?>
<sst xmlns="http://schemas.openxmlformats.org/spreadsheetml/2006/main" count="154" uniqueCount="109">
  <si>
    <t>Biểu số 4 - Ban hành kèm theo Thông tư số 90/2018/TT-BTC ngày 28/9/2018 của Bộ Tài chính</t>
  </si>
  <si>
    <t>Đơn vị: Sở Giao thông vận tải Tây Ninh</t>
  </si>
  <si>
    <t>Chương: 421</t>
  </si>
  <si>
    <t>QUYẾT TOÁN THU, CHI NGÂN SÁCH NHÀ NƯỚC NĂM 2019</t>
  </si>
  <si>
    <t>(Kèm theo Quyết định số       /QĐ-SGTVT ngày      /       /2019 của Sở Giao thông vận tải Tây Ninh)</t>
  </si>
  <si>
    <t>ĐVT: Triệu đồng</t>
  </si>
  <si>
    <t>STT</t>
  </si>
  <si>
    <t>Nội dung</t>
  </si>
  <si>
    <t>Tổng số liệu báo cáo quyết toán</t>
  </si>
  <si>
    <t>Tổng số liệu quyết toán được duyệt</t>
  </si>
  <si>
    <t>Chênh lệch</t>
  </si>
  <si>
    <t xml:space="preserve">Số quyết toán được duyệt chi tiết từng đơn vị trực thuộc </t>
  </si>
  <si>
    <t>VP Sở</t>
  </si>
  <si>
    <t>TT GTVT</t>
  </si>
  <si>
    <t>Cảng vụ ĐTNĐ</t>
  </si>
  <si>
    <t>5=4-3</t>
  </si>
  <si>
    <t>A</t>
  </si>
  <si>
    <t>Quyết toán thu, chi, nộp ngân sách phí, lệ phí</t>
  </si>
  <si>
    <t>I</t>
  </si>
  <si>
    <t>Số thu phí, lệ phí</t>
  </si>
  <si>
    <t>Lệ phí</t>
  </si>
  <si>
    <t>1.1</t>
  </si>
  <si>
    <t>Lệ phí cấp, đổi giấy phép lái xe (J)</t>
  </si>
  <si>
    <t>1.2</t>
  </si>
  <si>
    <t>Lệ phí cấp giấy phép kinh doanh vận tải bằng Ô tô (A)</t>
  </si>
  <si>
    <t>1.3</t>
  </si>
  <si>
    <t>Lệ phí đóng lại số khung , số máy (U2)</t>
  </si>
  <si>
    <t>1.4</t>
  </si>
  <si>
    <t>Lệ phí cấp CN đăng ký và biển số xe (U1)</t>
  </si>
  <si>
    <t>1.5</t>
  </si>
  <si>
    <t>Lệ phí cấp, đổi bằng thuyền, máy trưởng (O)</t>
  </si>
  <si>
    <t>1.6</t>
  </si>
  <si>
    <t>Lệ phí cấp CN đăng ký PT TNĐ (V)</t>
  </si>
  <si>
    <t>1.7</t>
  </si>
  <si>
    <t>Lệ phí ra, vào cảng bến</t>
  </si>
  <si>
    <t>Phí</t>
  </si>
  <si>
    <t>2.1</t>
  </si>
  <si>
    <t>Phí sát hạch lái xe cơ giới đường bộ ô tô (I)</t>
  </si>
  <si>
    <t>2.2</t>
  </si>
  <si>
    <t>Phí sát hạch lái xe cơ giới đường bộ Mô tô (X) (20%)</t>
  </si>
  <si>
    <t>2.3</t>
  </si>
  <si>
    <t>Phí sát hạch lái xe cơ giới đường bộ Mô tô (X) (0%)</t>
  </si>
  <si>
    <t>2.4</t>
  </si>
  <si>
    <t>Phí thẩm tra thiết kế công trình (W2)</t>
  </si>
  <si>
    <t>2.5</t>
  </si>
  <si>
    <t>Phí thẩm tra, thẩm định cấp phép HĐ BTNĐ (Q2)</t>
  </si>
  <si>
    <t>2.6</t>
  </si>
  <si>
    <t>Phí trọng tải, tàu thuyền</t>
  </si>
  <si>
    <t>II</t>
  </si>
  <si>
    <t>Chi từ nguồn thu phí được để lại</t>
  </si>
  <si>
    <t>Chi sự nghiệp</t>
  </si>
  <si>
    <t>KP thực hiện chế độ tự chủ</t>
  </si>
  <si>
    <t>KP không thực hiện chế độ tự chủ</t>
  </si>
  <si>
    <t>Chi quản lý hành chính</t>
  </si>
  <si>
    <t>Trích 40% TH CCTL</t>
  </si>
  <si>
    <t>III</t>
  </si>
  <si>
    <t>Số phí, lệ phí nộp NSNN</t>
  </si>
  <si>
    <t>B</t>
  </si>
  <si>
    <t>Quyết toán chi NSNN</t>
  </si>
  <si>
    <t>Nguồn ngân sách trong nước</t>
  </si>
  <si>
    <t>1.1.1</t>
  </si>
  <si>
    <t xml:space="preserve">KP hoat động </t>
  </si>
  <si>
    <t>1.1.2</t>
  </si>
  <si>
    <t>KP tiết kiệm 10% THCCTL- TC13.14</t>
  </si>
  <si>
    <t>1.2.1</t>
  </si>
  <si>
    <t>KP chi cho CB làm đầu mối KSTTHC</t>
  </si>
  <si>
    <t>1.2.2</t>
  </si>
  <si>
    <t>KP hoạt động của tổ chức cơ sở Đảng</t>
  </si>
  <si>
    <t>1.2.3</t>
  </si>
  <si>
    <t>KP đối nội, đối ngoại</t>
  </si>
  <si>
    <t>1.2.4</t>
  </si>
  <si>
    <t>KP thuê tư vấn lập chỉ số giá xây dựng</t>
  </si>
  <si>
    <t>1.2.6</t>
  </si>
  <si>
    <t>KP chi mua sắm, sửa chữa</t>
  </si>
  <si>
    <t>1.2.7</t>
  </si>
  <si>
    <t>KP chi cho công tác thu lệ phí</t>
  </si>
  <si>
    <t>1.2.8</t>
  </si>
  <si>
    <t>KP hoạt động của nhóm công tác thực hiện những giải pháp mang tính đột phá về phát triển KT-XH lĩnh vực hạ tầng giao thông</t>
  </si>
  <si>
    <t xml:space="preserve">KP rà soát VB </t>
  </si>
  <si>
    <t>KP Ban hành VPQLPL</t>
  </si>
  <si>
    <t>1.2.9</t>
  </si>
  <si>
    <t>KP duy trì HTQLCL theo TCVN ISO 9001:2008</t>
  </si>
  <si>
    <t>KP tiền trợ cấp thôi việc</t>
  </si>
  <si>
    <t>1.2.10</t>
  </si>
  <si>
    <t>KP tiết kiệm 10% THCCTL- TC12.14</t>
  </si>
  <si>
    <t>Chi sự nghiệp kinh tế</t>
  </si>
  <si>
    <t>2.1.1</t>
  </si>
  <si>
    <t>KP hoạt động của Cảng vụ ĐTNĐ</t>
  </si>
  <si>
    <t>2.1.2</t>
  </si>
  <si>
    <t>2.2.1</t>
  </si>
  <si>
    <t>KP kiểm tra xử lý lục bình</t>
  </si>
  <si>
    <t>2.2.2</t>
  </si>
  <si>
    <t>KP sửa đèn Led</t>
  </si>
  <si>
    <t>2.2.3</t>
  </si>
  <si>
    <t>KP hoạt động của Trạm KTTT xe LĐ</t>
  </si>
  <si>
    <t>2.2.4</t>
  </si>
  <si>
    <t>KP Đảm bảo TTATGT của Thanh tra Sở GTVT</t>
  </si>
  <si>
    <t xml:space="preserve">Chi Đảm bảo xã hội </t>
  </si>
  <si>
    <t>3.1</t>
  </si>
  <si>
    <t>KP hỗ trợ Tết Nguyên Đán 2019</t>
  </si>
  <si>
    <t>Chi chương trình mục tiêu quốc gia</t>
  </si>
  <si>
    <t>4.1</t>
  </si>
  <si>
    <t>Chương trình mục tiêu quốc gia xây dựng nông thôn mới giai đoạn 2016-2020</t>
  </si>
  <si>
    <t>Quyết toán chi nguồn khác</t>
  </si>
  <si>
    <t>Nguồn Quỹ BTĐB chuyển về</t>
  </si>
  <si>
    <t>KP ủy thác</t>
  </si>
  <si>
    <t>Nguồn 20% CP QLDA do BQLDA trích chuyển về</t>
  </si>
  <si>
    <t>Tây Ninh, ngày      tháng 6 năm 2020</t>
  </si>
  <si>
    <t>Thủ trưởng đơn vị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</si>
</sst>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_-* #,##0.00\ _F_B_-;\-* #,##0.00\ _F_B_-;_-* &quot;-&quot;??\ _F_B_-;_-@_-"/>
    <numFmt numFmtId="166" formatCode="#,##0.0000"/>
  </numFmts>
  <fonts count="26">
    <font>
      <sz val="11"/>
      <color theme="1"/>
      <name val="Calibri"/>
      <family val="2"/>
      <charset val="163"/>
      <scheme val="minor"/>
    </font>
    <font>
      <i/>
      <sz val="12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u/>
      <sz val="10"/>
      <color rgb="FFFF0000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b/>
      <u/>
      <sz val="9"/>
      <name val="Times New Roman"/>
      <family val="1"/>
    </font>
    <font>
      <sz val="10"/>
      <name val="VNI-Times"/>
    </font>
    <font>
      <sz val="10"/>
      <color rgb="FFFF0000"/>
      <name val="Times New Roman"/>
      <family val="1"/>
    </font>
    <font>
      <u/>
      <sz val="9"/>
      <name val="Times New Roman"/>
      <family val="1"/>
    </font>
    <font>
      <i/>
      <sz val="10"/>
      <name val="Times New Roman"/>
      <family val="1"/>
    </font>
    <font>
      <i/>
      <u/>
      <sz val="10"/>
      <name val="Times New Roman"/>
      <family val="1"/>
    </font>
    <font>
      <b/>
      <i/>
      <sz val="10"/>
      <name val="Times New Roman"/>
      <family val="1"/>
    </font>
    <font>
      <u/>
      <sz val="10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8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5" fillId="0" borderId="0" xfId="0" applyNumberFormat="1" applyFont="1"/>
    <xf numFmtId="4" fontId="2" fillId="0" borderId="0" xfId="0" applyNumberFormat="1" applyFont="1"/>
    <xf numFmtId="0" fontId="6" fillId="0" borderId="0" xfId="0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4" fontId="13" fillId="2" borderId="4" xfId="0" applyNumberFormat="1" applyFont="1" applyFill="1" applyBorder="1" applyAlignment="1">
      <alignment horizontal="right" vertical="center" wrapText="1"/>
    </xf>
    <xf numFmtId="4" fontId="14" fillId="2" borderId="4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4" fontId="9" fillId="0" borderId="5" xfId="0" applyNumberFormat="1" applyFont="1" applyBorder="1"/>
    <xf numFmtId="4" fontId="16" fillId="0" borderId="5" xfId="0" applyNumberFormat="1" applyFont="1" applyBorder="1"/>
    <xf numFmtId="0" fontId="17" fillId="0" borderId="0" xfId="0" applyFont="1"/>
    <xf numFmtId="164" fontId="9" fillId="0" borderId="5" xfId="0" applyNumberFormat="1" applyFont="1" applyBorder="1"/>
    <xf numFmtId="0" fontId="12" fillId="0" borderId="5" xfId="0" applyFont="1" applyBorder="1" applyAlignment="1">
      <alignment horizontal="center"/>
    </xf>
    <xf numFmtId="3" fontId="12" fillId="0" borderId="5" xfId="0" applyNumberFormat="1" applyFont="1" applyFill="1" applyBorder="1"/>
    <xf numFmtId="4" fontId="12" fillId="0" borderId="5" xfId="1" applyNumberFormat="1" applyFont="1" applyBorder="1" applyAlignment="1"/>
    <xf numFmtId="4" fontId="12" fillId="0" borderId="5" xfId="0" applyNumberFormat="1" applyFont="1" applyBorder="1"/>
    <xf numFmtId="4" fontId="19" fillId="0" borderId="5" xfId="0" applyNumberFormat="1" applyFont="1" applyBorder="1"/>
    <xf numFmtId="0" fontId="13" fillId="0" borderId="5" xfId="0" applyFont="1" applyBorder="1"/>
    <xf numFmtId="4" fontId="17" fillId="0" borderId="0" xfId="0" applyNumberFormat="1" applyFont="1"/>
    <xf numFmtId="3" fontId="12" fillId="0" borderId="5" xfId="0" applyNumberFormat="1" applyFont="1" applyBorder="1"/>
    <xf numFmtId="0" fontId="12" fillId="0" borderId="5" xfId="0" applyFont="1" applyBorder="1"/>
    <xf numFmtId="0" fontId="15" fillId="0" borderId="0" xfId="0" applyFont="1"/>
    <xf numFmtId="164" fontId="12" fillId="0" borderId="5" xfId="0" applyNumberFormat="1" applyFont="1" applyBorder="1"/>
    <xf numFmtId="4" fontId="15" fillId="0" borderId="0" xfId="0" applyNumberFormat="1" applyFont="1"/>
    <xf numFmtId="2" fontId="12" fillId="0" borderId="5" xfId="0" applyNumberFormat="1" applyFont="1" applyBorder="1"/>
    <xf numFmtId="0" fontId="19" fillId="0" borderId="5" xfId="0" applyFont="1" applyBorder="1"/>
    <xf numFmtId="0" fontId="12" fillId="0" borderId="5" xfId="0" applyFont="1" applyBorder="1" applyAlignment="1">
      <alignment horizontal="center" vertical="center"/>
    </xf>
    <xf numFmtId="3" fontId="12" fillId="0" borderId="5" xfId="0" applyNumberFormat="1" applyFont="1" applyBorder="1" applyAlignment="1">
      <alignment vertical="center" wrapText="1"/>
    </xf>
    <xf numFmtId="4" fontId="12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164" fontId="12" fillId="0" borderId="5" xfId="1" applyNumberFormat="1" applyFont="1" applyBorder="1" applyAlignment="1"/>
    <xf numFmtId="0" fontId="13" fillId="2" borderId="5" xfId="0" applyFont="1" applyFill="1" applyBorder="1" applyAlignment="1">
      <alignment horizontal="center"/>
    </xf>
    <xf numFmtId="0" fontId="13" fillId="2" borderId="5" xfId="0" applyFont="1" applyFill="1" applyBorder="1"/>
    <xf numFmtId="4" fontId="13" fillId="2" borderId="5" xfId="0" applyNumberFormat="1" applyFont="1" applyFill="1" applyBorder="1"/>
    <xf numFmtId="0" fontId="9" fillId="2" borderId="5" xfId="0" applyFont="1" applyFill="1" applyBorder="1" applyAlignment="1">
      <alignment horizontal="center"/>
    </xf>
    <xf numFmtId="0" fontId="9" fillId="2" borderId="5" xfId="0" applyFont="1" applyFill="1" applyBorder="1"/>
    <xf numFmtId="4" fontId="9" fillId="2" borderId="5" xfId="0" applyNumberFormat="1" applyFont="1" applyFill="1" applyBorder="1"/>
    <xf numFmtId="0" fontId="20" fillId="0" borderId="0" xfId="0" applyFont="1"/>
    <xf numFmtId="0" fontId="21" fillId="0" borderId="5" xfId="0" applyFont="1" applyBorder="1" applyAlignment="1">
      <alignment horizontal="center"/>
    </xf>
    <xf numFmtId="0" fontId="21" fillId="0" borderId="5" xfId="0" applyFont="1" applyBorder="1"/>
    <xf numFmtId="4" fontId="21" fillId="0" borderId="5" xfId="0" applyNumberFormat="1" applyFont="1" applyBorder="1"/>
    <xf numFmtId="0" fontId="22" fillId="0" borderId="5" xfId="0" applyFont="1" applyBorder="1"/>
    <xf numFmtId="0" fontId="21" fillId="0" borderId="5" xfId="0" applyFont="1" applyBorder="1" applyAlignment="1">
      <alignment wrapText="1"/>
    </xf>
    <xf numFmtId="4" fontId="21" fillId="0" borderId="5" xfId="0" applyNumberFormat="1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4" fontId="23" fillId="0" borderId="5" xfId="0" applyNumberFormat="1" applyFont="1" applyBorder="1"/>
    <xf numFmtId="2" fontId="21" fillId="0" borderId="5" xfId="0" applyNumberFormat="1" applyFont="1" applyBorder="1"/>
    <xf numFmtId="4" fontId="21" fillId="0" borderId="6" xfId="0" applyNumberFormat="1" applyFont="1" applyBorder="1"/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wrapText="1"/>
    </xf>
    <xf numFmtId="4" fontId="9" fillId="0" borderId="6" xfId="0" applyNumberFormat="1" applyFont="1" applyBorder="1"/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wrapText="1"/>
    </xf>
    <xf numFmtId="4" fontId="12" fillId="0" borderId="6" xfId="0" applyNumberFormat="1" applyFont="1" applyBorder="1"/>
    <xf numFmtId="0" fontId="24" fillId="0" borderId="5" xfId="0" applyFont="1" applyBorder="1"/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4" fontId="12" fillId="0" borderId="6" xfId="0" applyNumberFormat="1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4" fillId="2" borderId="5" xfId="0" applyFont="1" applyFill="1" applyBorder="1"/>
    <xf numFmtId="0" fontId="12" fillId="0" borderId="6" xfId="0" applyFont="1" applyBorder="1" applyAlignment="1">
      <alignment wrapText="1"/>
    </xf>
    <xf numFmtId="0" fontId="24" fillId="0" borderId="6" xfId="0" applyFont="1" applyBorder="1"/>
    <xf numFmtId="166" fontId="12" fillId="0" borderId="6" xfId="0" applyNumberFormat="1" applyFont="1" applyBorder="1"/>
    <xf numFmtId="0" fontId="19" fillId="0" borderId="7" xfId="0" applyFont="1" applyFill="1" applyBorder="1" applyAlignment="1">
      <alignment horizontal="center"/>
    </xf>
    <xf numFmtId="0" fontId="19" fillId="0" borderId="7" xfId="0" applyFont="1" applyFill="1" applyBorder="1" applyAlignment="1">
      <alignment wrapText="1"/>
    </xf>
    <xf numFmtId="4" fontId="19" fillId="0" borderId="7" xfId="0" applyNumberFormat="1" applyFont="1" applyFill="1" applyBorder="1"/>
    <xf numFmtId="0" fontId="12" fillId="0" borderId="7" xfId="0" applyFont="1" applyFill="1" applyBorder="1"/>
    <xf numFmtId="0" fontId="15" fillId="0" borderId="0" xfId="0" applyFont="1" applyFill="1"/>
    <xf numFmtId="0" fontId="2" fillId="0" borderId="0" xfId="0" applyFont="1" applyBorder="1" applyAlignment="1">
      <alignment horizontal="center"/>
    </xf>
    <xf numFmtId="0" fontId="12" fillId="0" borderId="0" xfId="0" applyFont="1" applyBorder="1" applyAlignment="1">
      <alignment wrapText="1"/>
    </xf>
    <xf numFmtId="4" fontId="5" fillId="0" borderId="0" xfId="0" applyNumberFormat="1" applyFont="1" applyBorder="1"/>
    <xf numFmtId="4" fontId="2" fillId="0" borderId="0" xfId="0" applyNumberFormat="1" applyFont="1" applyBorder="1"/>
    <xf numFmtId="0" fontId="3" fillId="0" borderId="0" xfId="0" applyFont="1" applyBorder="1"/>
    <xf numFmtId="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4" fontId="6" fillId="0" borderId="0" xfId="0" applyNumberFormat="1" applyFont="1"/>
    <xf numFmtId="4" fontId="4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6"/>
  <sheetViews>
    <sheetView tabSelected="1" topLeftCell="A22" workbookViewId="0">
      <selection activeCell="H10" sqref="H10"/>
    </sheetView>
  </sheetViews>
  <sheetFormatPr defaultRowHeight="15.75"/>
  <cols>
    <col min="1" max="1" width="2.28515625" style="2" customWidth="1"/>
    <col min="2" max="2" width="5.7109375" style="110" customWidth="1"/>
    <col min="3" max="3" width="40.7109375" style="8" customWidth="1"/>
    <col min="4" max="4" width="10.5703125" style="5" customWidth="1"/>
    <col min="5" max="5" width="10.42578125" style="6" customWidth="1"/>
    <col min="6" max="6" width="7.140625" style="6" customWidth="1"/>
    <col min="7" max="7" width="10.140625" style="6" customWidth="1"/>
    <col min="8" max="8" width="9.85546875" style="2" customWidth="1"/>
    <col min="9" max="9" width="8.5703125" style="2" customWidth="1"/>
    <col min="10" max="11" width="9.140625" style="2"/>
    <col min="12" max="12" width="15" style="2" customWidth="1"/>
    <col min="13" max="256" width="9.140625" style="2"/>
    <col min="257" max="257" width="2.28515625" style="2" customWidth="1"/>
    <col min="258" max="258" width="5.7109375" style="2" customWidth="1"/>
    <col min="259" max="259" width="43.85546875" style="2" customWidth="1"/>
    <col min="260" max="260" width="10.85546875" style="2" customWidth="1"/>
    <col min="261" max="261" width="10.42578125" style="2" customWidth="1"/>
    <col min="262" max="262" width="7.140625" style="2" customWidth="1"/>
    <col min="263" max="263" width="9.85546875" style="2" customWidth="1"/>
    <col min="264" max="264" width="10.140625" style="2" customWidth="1"/>
    <col min="265" max="265" width="12.42578125" style="2" customWidth="1"/>
    <col min="266" max="267" width="9.140625" style="2"/>
    <col min="268" max="268" width="15" style="2" customWidth="1"/>
    <col min="269" max="512" width="9.140625" style="2"/>
    <col min="513" max="513" width="2.28515625" style="2" customWidth="1"/>
    <col min="514" max="514" width="5.7109375" style="2" customWidth="1"/>
    <col min="515" max="515" width="43.85546875" style="2" customWidth="1"/>
    <col min="516" max="516" width="10.85546875" style="2" customWidth="1"/>
    <col min="517" max="517" width="10.42578125" style="2" customWidth="1"/>
    <col min="518" max="518" width="7.140625" style="2" customWidth="1"/>
    <col min="519" max="519" width="9.85546875" style="2" customWidth="1"/>
    <col min="520" max="520" width="10.140625" style="2" customWidth="1"/>
    <col min="521" max="521" width="12.42578125" style="2" customWidth="1"/>
    <col min="522" max="523" width="9.140625" style="2"/>
    <col min="524" max="524" width="15" style="2" customWidth="1"/>
    <col min="525" max="768" width="9.140625" style="2"/>
    <col min="769" max="769" width="2.28515625" style="2" customWidth="1"/>
    <col min="770" max="770" width="5.7109375" style="2" customWidth="1"/>
    <col min="771" max="771" width="43.85546875" style="2" customWidth="1"/>
    <col min="772" max="772" width="10.85546875" style="2" customWidth="1"/>
    <col min="773" max="773" width="10.42578125" style="2" customWidth="1"/>
    <col min="774" max="774" width="7.140625" style="2" customWidth="1"/>
    <col min="775" max="775" width="9.85546875" style="2" customWidth="1"/>
    <col min="776" max="776" width="10.140625" style="2" customWidth="1"/>
    <col min="777" max="777" width="12.42578125" style="2" customWidth="1"/>
    <col min="778" max="779" width="9.140625" style="2"/>
    <col min="780" max="780" width="15" style="2" customWidth="1"/>
    <col min="781" max="1024" width="9.140625" style="2"/>
    <col min="1025" max="1025" width="2.28515625" style="2" customWidth="1"/>
    <col min="1026" max="1026" width="5.7109375" style="2" customWidth="1"/>
    <col min="1027" max="1027" width="43.85546875" style="2" customWidth="1"/>
    <col min="1028" max="1028" width="10.85546875" style="2" customWidth="1"/>
    <col min="1029" max="1029" width="10.42578125" style="2" customWidth="1"/>
    <col min="1030" max="1030" width="7.140625" style="2" customWidth="1"/>
    <col min="1031" max="1031" width="9.85546875" style="2" customWidth="1"/>
    <col min="1032" max="1032" width="10.140625" style="2" customWidth="1"/>
    <col min="1033" max="1033" width="12.42578125" style="2" customWidth="1"/>
    <col min="1034" max="1035" width="9.140625" style="2"/>
    <col min="1036" max="1036" width="15" style="2" customWidth="1"/>
    <col min="1037" max="1280" width="9.140625" style="2"/>
    <col min="1281" max="1281" width="2.28515625" style="2" customWidth="1"/>
    <col min="1282" max="1282" width="5.7109375" style="2" customWidth="1"/>
    <col min="1283" max="1283" width="43.85546875" style="2" customWidth="1"/>
    <col min="1284" max="1284" width="10.85546875" style="2" customWidth="1"/>
    <col min="1285" max="1285" width="10.42578125" style="2" customWidth="1"/>
    <col min="1286" max="1286" width="7.140625" style="2" customWidth="1"/>
    <col min="1287" max="1287" width="9.85546875" style="2" customWidth="1"/>
    <col min="1288" max="1288" width="10.140625" style="2" customWidth="1"/>
    <col min="1289" max="1289" width="12.42578125" style="2" customWidth="1"/>
    <col min="1290" max="1291" width="9.140625" style="2"/>
    <col min="1292" max="1292" width="15" style="2" customWidth="1"/>
    <col min="1293" max="1536" width="9.140625" style="2"/>
    <col min="1537" max="1537" width="2.28515625" style="2" customWidth="1"/>
    <col min="1538" max="1538" width="5.7109375" style="2" customWidth="1"/>
    <col min="1539" max="1539" width="43.85546875" style="2" customWidth="1"/>
    <col min="1540" max="1540" width="10.85546875" style="2" customWidth="1"/>
    <col min="1541" max="1541" width="10.42578125" style="2" customWidth="1"/>
    <col min="1542" max="1542" width="7.140625" style="2" customWidth="1"/>
    <col min="1543" max="1543" width="9.85546875" style="2" customWidth="1"/>
    <col min="1544" max="1544" width="10.140625" style="2" customWidth="1"/>
    <col min="1545" max="1545" width="12.42578125" style="2" customWidth="1"/>
    <col min="1546" max="1547" width="9.140625" style="2"/>
    <col min="1548" max="1548" width="15" style="2" customWidth="1"/>
    <col min="1549" max="1792" width="9.140625" style="2"/>
    <col min="1793" max="1793" width="2.28515625" style="2" customWidth="1"/>
    <col min="1794" max="1794" width="5.7109375" style="2" customWidth="1"/>
    <col min="1795" max="1795" width="43.85546875" style="2" customWidth="1"/>
    <col min="1796" max="1796" width="10.85546875" style="2" customWidth="1"/>
    <col min="1797" max="1797" width="10.42578125" style="2" customWidth="1"/>
    <col min="1798" max="1798" width="7.140625" style="2" customWidth="1"/>
    <col min="1799" max="1799" width="9.85546875" style="2" customWidth="1"/>
    <col min="1800" max="1800" width="10.140625" style="2" customWidth="1"/>
    <col min="1801" max="1801" width="12.42578125" style="2" customWidth="1"/>
    <col min="1802" max="1803" width="9.140625" style="2"/>
    <col min="1804" max="1804" width="15" style="2" customWidth="1"/>
    <col min="1805" max="2048" width="9.140625" style="2"/>
    <col min="2049" max="2049" width="2.28515625" style="2" customWidth="1"/>
    <col min="2050" max="2050" width="5.7109375" style="2" customWidth="1"/>
    <col min="2051" max="2051" width="43.85546875" style="2" customWidth="1"/>
    <col min="2052" max="2052" width="10.85546875" style="2" customWidth="1"/>
    <col min="2053" max="2053" width="10.42578125" style="2" customWidth="1"/>
    <col min="2054" max="2054" width="7.140625" style="2" customWidth="1"/>
    <col min="2055" max="2055" width="9.85546875" style="2" customWidth="1"/>
    <col min="2056" max="2056" width="10.140625" style="2" customWidth="1"/>
    <col min="2057" max="2057" width="12.42578125" style="2" customWidth="1"/>
    <col min="2058" max="2059" width="9.140625" style="2"/>
    <col min="2060" max="2060" width="15" style="2" customWidth="1"/>
    <col min="2061" max="2304" width="9.140625" style="2"/>
    <col min="2305" max="2305" width="2.28515625" style="2" customWidth="1"/>
    <col min="2306" max="2306" width="5.7109375" style="2" customWidth="1"/>
    <col min="2307" max="2307" width="43.85546875" style="2" customWidth="1"/>
    <col min="2308" max="2308" width="10.85546875" style="2" customWidth="1"/>
    <col min="2309" max="2309" width="10.42578125" style="2" customWidth="1"/>
    <col min="2310" max="2310" width="7.140625" style="2" customWidth="1"/>
    <col min="2311" max="2311" width="9.85546875" style="2" customWidth="1"/>
    <col min="2312" max="2312" width="10.140625" style="2" customWidth="1"/>
    <col min="2313" max="2313" width="12.42578125" style="2" customWidth="1"/>
    <col min="2314" max="2315" width="9.140625" style="2"/>
    <col min="2316" max="2316" width="15" style="2" customWidth="1"/>
    <col min="2317" max="2560" width="9.140625" style="2"/>
    <col min="2561" max="2561" width="2.28515625" style="2" customWidth="1"/>
    <col min="2562" max="2562" width="5.7109375" style="2" customWidth="1"/>
    <col min="2563" max="2563" width="43.85546875" style="2" customWidth="1"/>
    <col min="2564" max="2564" width="10.85546875" style="2" customWidth="1"/>
    <col min="2565" max="2565" width="10.42578125" style="2" customWidth="1"/>
    <col min="2566" max="2566" width="7.140625" style="2" customWidth="1"/>
    <col min="2567" max="2567" width="9.85546875" style="2" customWidth="1"/>
    <col min="2568" max="2568" width="10.140625" style="2" customWidth="1"/>
    <col min="2569" max="2569" width="12.42578125" style="2" customWidth="1"/>
    <col min="2570" max="2571" width="9.140625" style="2"/>
    <col min="2572" max="2572" width="15" style="2" customWidth="1"/>
    <col min="2573" max="2816" width="9.140625" style="2"/>
    <col min="2817" max="2817" width="2.28515625" style="2" customWidth="1"/>
    <col min="2818" max="2818" width="5.7109375" style="2" customWidth="1"/>
    <col min="2819" max="2819" width="43.85546875" style="2" customWidth="1"/>
    <col min="2820" max="2820" width="10.85546875" style="2" customWidth="1"/>
    <col min="2821" max="2821" width="10.42578125" style="2" customWidth="1"/>
    <col min="2822" max="2822" width="7.140625" style="2" customWidth="1"/>
    <col min="2823" max="2823" width="9.85546875" style="2" customWidth="1"/>
    <col min="2824" max="2824" width="10.140625" style="2" customWidth="1"/>
    <col min="2825" max="2825" width="12.42578125" style="2" customWidth="1"/>
    <col min="2826" max="2827" width="9.140625" style="2"/>
    <col min="2828" max="2828" width="15" style="2" customWidth="1"/>
    <col min="2829" max="3072" width="9.140625" style="2"/>
    <col min="3073" max="3073" width="2.28515625" style="2" customWidth="1"/>
    <col min="3074" max="3074" width="5.7109375" style="2" customWidth="1"/>
    <col min="3075" max="3075" width="43.85546875" style="2" customWidth="1"/>
    <col min="3076" max="3076" width="10.85546875" style="2" customWidth="1"/>
    <col min="3077" max="3077" width="10.42578125" style="2" customWidth="1"/>
    <col min="3078" max="3078" width="7.140625" style="2" customWidth="1"/>
    <col min="3079" max="3079" width="9.85546875" style="2" customWidth="1"/>
    <col min="3080" max="3080" width="10.140625" style="2" customWidth="1"/>
    <col min="3081" max="3081" width="12.42578125" style="2" customWidth="1"/>
    <col min="3082" max="3083" width="9.140625" style="2"/>
    <col min="3084" max="3084" width="15" style="2" customWidth="1"/>
    <col min="3085" max="3328" width="9.140625" style="2"/>
    <col min="3329" max="3329" width="2.28515625" style="2" customWidth="1"/>
    <col min="3330" max="3330" width="5.7109375" style="2" customWidth="1"/>
    <col min="3331" max="3331" width="43.85546875" style="2" customWidth="1"/>
    <col min="3332" max="3332" width="10.85546875" style="2" customWidth="1"/>
    <col min="3333" max="3333" width="10.42578125" style="2" customWidth="1"/>
    <col min="3334" max="3334" width="7.140625" style="2" customWidth="1"/>
    <col min="3335" max="3335" width="9.85546875" style="2" customWidth="1"/>
    <col min="3336" max="3336" width="10.140625" style="2" customWidth="1"/>
    <col min="3337" max="3337" width="12.42578125" style="2" customWidth="1"/>
    <col min="3338" max="3339" width="9.140625" style="2"/>
    <col min="3340" max="3340" width="15" style="2" customWidth="1"/>
    <col min="3341" max="3584" width="9.140625" style="2"/>
    <col min="3585" max="3585" width="2.28515625" style="2" customWidth="1"/>
    <col min="3586" max="3586" width="5.7109375" style="2" customWidth="1"/>
    <col min="3587" max="3587" width="43.85546875" style="2" customWidth="1"/>
    <col min="3588" max="3588" width="10.85546875" style="2" customWidth="1"/>
    <col min="3589" max="3589" width="10.42578125" style="2" customWidth="1"/>
    <col min="3590" max="3590" width="7.140625" style="2" customWidth="1"/>
    <col min="3591" max="3591" width="9.85546875" style="2" customWidth="1"/>
    <col min="3592" max="3592" width="10.140625" style="2" customWidth="1"/>
    <col min="3593" max="3593" width="12.42578125" style="2" customWidth="1"/>
    <col min="3594" max="3595" width="9.140625" style="2"/>
    <col min="3596" max="3596" width="15" style="2" customWidth="1"/>
    <col min="3597" max="3840" width="9.140625" style="2"/>
    <col min="3841" max="3841" width="2.28515625" style="2" customWidth="1"/>
    <col min="3842" max="3842" width="5.7109375" style="2" customWidth="1"/>
    <col min="3843" max="3843" width="43.85546875" style="2" customWidth="1"/>
    <col min="3844" max="3844" width="10.85546875" style="2" customWidth="1"/>
    <col min="3845" max="3845" width="10.42578125" style="2" customWidth="1"/>
    <col min="3846" max="3846" width="7.140625" style="2" customWidth="1"/>
    <col min="3847" max="3847" width="9.85546875" style="2" customWidth="1"/>
    <col min="3848" max="3848" width="10.140625" style="2" customWidth="1"/>
    <col min="3849" max="3849" width="12.42578125" style="2" customWidth="1"/>
    <col min="3850" max="3851" width="9.140625" style="2"/>
    <col min="3852" max="3852" width="15" style="2" customWidth="1"/>
    <col min="3853" max="4096" width="9.140625" style="2"/>
    <col min="4097" max="4097" width="2.28515625" style="2" customWidth="1"/>
    <col min="4098" max="4098" width="5.7109375" style="2" customWidth="1"/>
    <col min="4099" max="4099" width="43.85546875" style="2" customWidth="1"/>
    <col min="4100" max="4100" width="10.85546875" style="2" customWidth="1"/>
    <col min="4101" max="4101" width="10.42578125" style="2" customWidth="1"/>
    <col min="4102" max="4102" width="7.140625" style="2" customWidth="1"/>
    <col min="4103" max="4103" width="9.85546875" style="2" customWidth="1"/>
    <col min="4104" max="4104" width="10.140625" style="2" customWidth="1"/>
    <col min="4105" max="4105" width="12.42578125" style="2" customWidth="1"/>
    <col min="4106" max="4107" width="9.140625" style="2"/>
    <col min="4108" max="4108" width="15" style="2" customWidth="1"/>
    <col min="4109" max="4352" width="9.140625" style="2"/>
    <col min="4353" max="4353" width="2.28515625" style="2" customWidth="1"/>
    <col min="4354" max="4354" width="5.7109375" style="2" customWidth="1"/>
    <col min="4355" max="4355" width="43.85546875" style="2" customWidth="1"/>
    <col min="4356" max="4356" width="10.85546875" style="2" customWidth="1"/>
    <col min="4357" max="4357" width="10.42578125" style="2" customWidth="1"/>
    <col min="4358" max="4358" width="7.140625" style="2" customWidth="1"/>
    <col min="4359" max="4359" width="9.85546875" style="2" customWidth="1"/>
    <col min="4360" max="4360" width="10.140625" style="2" customWidth="1"/>
    <col min="4361" max="4361" width="12.42578125" style="2" customWidth="1"/>
    <col min="4362" max="4363" width="9.140625" style="2"/>
    <col min="4364" max="4364" width="15" style="2" customWidth="1"/>
    <col min="4365" max="4608" width="9.140625" style="2"/>
    <col min="4609" max="4609" width="2.28515625" style="2" customWidth="1"/>
    <col min="4610" max="4610" width="5.7109375" style="2" customWidth="1"/>
    <col min="4611" max="4611" width="43.85546875" style="2" customWidth="1"/>
    <col min="4612" max="4612" width="10.85546875" style="2" customWidth="1"/>
    <col min="4613" max="4613" width="10.42578125" style="2" customWidth="1"/>
    <col min="4614" max="4614" width="7.140625" style="2" customWidth="1"/>
    <col min="4615" max="4615" width="9.85546875" style="2" customWidth="1"/>
    <col min="4616" max="4616" width="10.140625" style="2" customWidth="1"/>
    <col min="4617" max="4617" width="12.42578125" style="2" customWidth="1"/>
    <col min="4618" max="4619" width="9.140625" style="2"/>
    <col min="4620" max="4620" width="15" style="2" customWidth="1"/>
    <col min="4621" max="4864" width="9.140625" style="2"/>
    <col min="4865" max="4865" width="2.28515625" style="2" customWidth="1"/>
    <col min="4866" max="4866" width="5.7109375" style="2" customWidth="1"/>
    <col min="4867" max="4867" width="43.85546875" style="2" customWidth="1"/>
    <col min="4868" max="4868" width="10.85546875" style="2" customWidth="1"/>
    <col min="4869" max="4869" width="10.42578125" style="2" customWidth="1"/>
    <col min="4870" max="4870" width="7.140625" style="2" customWidth="1"/>
    <col min="4871" max="4871" width="9.85546875" style="2" customWidth="1"/>
    <col min="4872" max="4872" width="10.140625" style="2" customWidth="1"/>
    <col min="4873" max="4873" width="12.42578125" style="2" customWidth="1"/>
    <col min="4874" max="4875" width="9.140625" style="2"/>
    <col min="4876" max="4876" width="15" style="2" customWidth="1"/>
    <col min="4877" max="5120" width="9.140625" style="2"/>
    <col min="5121" max="5121" width="2.28515625" style="2" customWidth="1"/>
    <col min="5122" max="5122" width="5.7109375" style="2" customWidth="1"/>
    <col min="5123" max="5123" width="43.85546875" style="2" customWidth="1"/>
    <col min="5124" max="5124" width="10.85546875" style="2" customWidth="1"/>
    <col min="5125" max="5125" width="10.42578125" style="2" customWidth="1"/>
    <col min="5126" max="5126" width="7.140625" style="2" customWidth="1"/>
    <col min="5127" max="5127" width="9.85546875" style="2" customWidth="1"/>
    <col min="5128" max="5128" width="10.140625" style="2" customWidth="1"/>
    <col min="5129" max="5129" width="12.42578125" style="2" customWidth="1"/>
    <col min="5130" max="5131" width="9.140625" style="2"/>
    <col min="5132" max="5132" width="15" style="2" customWidth="1"/>
    <col min="5133" max="5376" width="9.140625" style="2"/>
    <col min="5377" max="5377" width="2.28515625" style="2" customWidth="1"/>
    <col min="5378" max="5378" width="5.7109375" style="2" customWidth="1"/>
    <col min="5379" max="5379" width="43.85546875" style="2" customWidth="1"/>
    <col min="5380" max="5380" width="10.85546875" style="2" customWidth="1"/>
    <col min="5381" max="5381" width="10.42578125" style="2" customWidth="1"/>
    <col min="5382" max="5382" width="7.140625" style="2" customWidth="1"/>
    <col min="5383" max="5383" width="9.85546875" style="2" customWidth="1"/>
    <col min="5384" max="5384" width="10.140625" style="2" customWidth="1"/>
    <col min="5385" max="5385" width="12.42578125" style="2" customWidth="1"/>
    <col min="5386" max="5387" width="9.140625" style="2"/>
    <col min="5388" max="5388" width="15" style="2" customWidth="1"/>
    <col min="5389" max="5632" width="9.140625" style="2"/>
    <col min="5633" max="5633" width="2.28515625" style="2" customWidth="1"/>
    <col min="5634" max="5634" width="5.7109375" style="2" customWidth="1"/>
    <col min="5635" max="5635" width="43.85546875" style="2" customWidth="1"/>
    <col min="5636" max="5636" width="10.85546875" style="2" customWidth="1"/>
    <col min="5637" max="5637" width="10.42578125" style="2" customWidth="1"/>
    <col min="5638" max="5638" width="7.140625" style="2" customWidth="1"/>
    <col min="5639" max="5639" width="9.85546875" style="2" customWidth="1"/>
    <col min="5640" max="5640" width="10.140625" style="2" customWidth="1"/>
    <col min="5641" max="5641" width="12.42578125" style="2" customWidth="1"/>
    <col min="5642" max="5643" width="9.140625" style="2"/>
    <col min="5644" max="5644" width="15" style="2" customWidth="1"/>
    <col min="5645" max="5888" width="9.140625" style="2"/>
    <col min="5889" max="5889" width="2.28515625" style="2" customWidth="1"/>
    <col min="5890" max="5890" width="5.7109375" style="2" customWidth="1"/>
    <col min="5891" max="5891" width="43.85546875" style="2" customWidth="1"/>
    <col min="5892" max="5892" width="10.85546875" style="2" customWidth="1"/>
    <col min="5893" max="5893" width="10.42578125" style="2" customWidth="1"/>
    <col min="5894" max="5894" width="7.140625" style="2" customWidth="1"/>
    <col min="5895" max="5895" width="9.85546875" style="2" customWidth="1"/>
    <col min="5896" max="5896" width="10.140625" style="2" customWidth="1"/>
    <col min="5897" max="5897" width="12.42578125" style="2" customWidth="1"/>
    <col min="5898" max="5899" width="9.140625" style="2"/>
    <col min="5900" max="5900" width="15" style="2" customWidth="1"/>
    <col min="5901" max="6144" width="9.140625" style="2"/>
    <col min="6145" max="6145" width="2.28515625" style="2" customWidth="1"/>
    <col min="6146" max="6146" width="5.7109375" style="2" customWidth="1"/>
    <col min="6147" max="6147" width="43.85546875" style="2" customWidth="1"/>
    <col min="6148" max="6148" width="10.85546875" style="2" customWidth="1"/>
    <col min="6149" max="6149" width="10.42578125" style="2" customWidth="1"/>
    <col min="6150" max="6150" width="7.140625" style="2" customWidth="1"/>
    <col min="6151" max="6151" width="9.85546875" style="2" customWidth="1"/>
    <col min="6152" max="6152" width="10.140625" style="2" customWidth="1"/>
    <col min="6153" max="6153" width="12.42578125" style="2" customWidth="1"/>
    <col min="6154" max="6155" width="9.140625" style="2"/>
    <col min="6156" max="6156" width="15" style="2" customWidth="1"/>
    <col min="6157" max="6400" width="9.140625" style="2"/>
    <col min="6401" max="6401" width="2.28515625" style="2" customWidth="1"/>
    <col min="6402" max="6402" width="5.7109375" style="2" customWidth="1"/>
    <col min="6403" max="6403" width="43.85546875" style="2" customWidth="1"/>
    <col min="6404" max="6404" width="10.85546875" style="2" customWidth="1"/>
    <col min="6405" max="6405" width="10.42578125" style="2" customWidth="1"/>
    <col min="6406" max="6406" width="7.140625" style="2" customWidth="1"/>
    <col min="6407" max="6407" width="9.85546875" style="2" customWidth="1"/>
    <col min="6408" max="6408" width="10.140625" style="2" customWidth="1"/>
    <col min="6409" max="6409" width="12.42578125" style="2" customWidth="1"/>
    <col min="6410" max="6411" width="9.140625" style="2"/>
    <col min="6412" max="6412" width="15" style="2" customWidth="1"/>
    <col min="6413" max="6656" width="9.140625" style="2"/>
    <col min="6657" max="6657" width="2.28515625" style="2" customWidth="1"/>
    <col min="6658" max="6658" width="5.7109375" style="2" customWidth="1"/>
    <col min="6659" max="6659" width="43.85546875" style="2" customWidth="1"/>
    <col min="6660" max="6660" width="10.85546875" style="2" customWidth="1"/>
    <col min="6661" max="6661" width="10.42578125" style="2" customWidth="1"/>
    <col min="6662" max="6662" width="7.140625" style="2" customWidth="1"/>
    <col min="6663" max="6663" width="9.85546875" style="2" customWidth="1"/>
    <col min="6664" max="6664" width="10.140625" style="2" customWidth="1"/>
    <col min="6665" max="6665" width="12.42578125" style="2" customWidth="1"/>
    <col min="6666" max="6667" width="9.140625" style="2"/>
    <col min="6668" max="6668" width="15" style="2" customWidth="1"/>
    <col min="6669" max="6912" width="9.140625" style="2"/>
    <col min="6913" max="6913" width="2.28515625" style="2" customWidth="1"/>
    <col min="6914" max="6914" width="5.7109375" style="2" customWidth="1"/>
    <col min="6915" max="6915" width="43.85546875" style="2" customWidth="1"/>
    <col min="6916" max="6916" width="10.85546875" style="2" customWidth="1"/>
    <col min="6917" max="6917" width="10.42578125" style="2" customWidth="1"/>
    <col min="6918" max="6918" width="7.140625" style="2" customWidth="1"/>
    <col min="6919" max="6919" width="9.85546875" style="2" customWidth="1"/>
    <col min="6920" max="6920" width="10.140625" style="2" customWidth="1"/>
    <col min="6921" max="6921" width="12.42578125" style="2" customWidth="1"/>
    <col min="6922" max="6923" width="9.140625" style="2"/>
    <col min="6924" max="6924" width="15" style="2" customWidth="1"/>
    <col min="6925" max="7168" width="9.140625" style="2"/>
    <col min="7169" max="7169" width="2.28515625" style="2" customWidth="1"/>
    <col min="7170" max="7170" width="5.7109375" style="2" customWidth="1"/>
    <col min="7171" max="7171" width="43.85546875" style="2" customWidth="1"/>
    <col min="7172" max="7172" width="10.85546875" style="2" customWidth="1"/>
    <col min="7173" max="7173" width="10.42578125" style="2" customWidth="1"/>
    <col min="7174" max="7174" width="7.140625" style="2" customWidth="1"/>
    <col min="7175" max="7175" width="9.85546875" style="2" customWidth="1"/>
    <col min="7176" max="7176" width="10.140625" style="2" customWidth="1"/>
    <col min="7177" max="7177" width="12.42578125" style="2" customWidth="1"/>
    <col min="7178" max="7179" width="9.140625" style="2"/>
    <col min="7180" max="7180" width="15" style="2" customWidth="1"/>
    <col min="7181" max="7424" width="9.140625" style="2"/>
    <col min="7425" max="7425" width="2.28515625" style="2" customWidth="1"/>
    <col min="7426" max="7426" width="5.7109375" style="2" customWidth="1"/>
    <col min="7427" max="7427" width="43.85546875" style="2" customWidth="1"/>
    <col min="7428" max="7428" width="10.85546875" style="2" customWidth="1"/>
    <col min="7429" max="7429" width="10.42578125" style="2" customWidth="1"/>
    <col min="7430" max="7430" width="7.140625" style="2" customWidth="1"/>
    <col min="7431" max="7431" width="9.85546875" style="2" customWidth="1"/>
    <col min="7432" max="7432" width="10.140625" style="2" customWidth="1"/>
    <col min="7433" max="7433" width="12.42578125" style="2" customWidth="1"/>
    <col min="7434" max="7435" width="9.140625" style="2"/>
    <col min="7436" max="7436" width="15" style="2" customWidth="1"/>
    <col min="7437" max="7680" width="9.140625" style="2"/>
    <col min="7681" max="7681" width="2.28515625" style="2" customWidth="1"/>
    <col min="7682" max="7682" width="5.7109375" style="2" customWidth="1"/>
    <col min="7683" max="7683" width="43.85546875" style="2" customWidth="1"/>
    <col min="7684" max="7684" width="10.85546875" style="2" customWidth="1"/>
    <col min="7685" max="7685" width="10.42578125" style="2" customWidth="1"/>
    <col min="7686" max="7686" width="7.140625" style="2" customWidth="1"/>
    <col min="7687" max="7687" width="9.85546875" style="2" customWidth="1"/>
    <col min="7688" max="7688" width="10.140625" style="2" customWidth="1"/>
    <col min="7689" max="7689" width="12.42578125" style="2" customWidth="1"/>
    <col min="7690" max="7691" width="9.140625" style="2"/>
    <col min="7692" max="7692" width="15" style="2" customWidth="1"/>
    <col min="7693" max="7936" width="9.140625" style="2"/>
    <col min="7937" max="7937" width="2.28515625" style="2" customWidth="1"/>
    <col min="7938" max="7938" width="5.7109375" style="2" customWidth="1"/>
    <col min="7939" max="7939" width="43.85546875" style="2" customWidth="1"/>
    <col min="7940" max="7940" width="10.85546875" style="2" customWidth="1"/>
    <col min="7941" max="7941" width="10.42578125" style="2" customWidth="1"/>
    <col min="7942" max="7942" width="7.140625" style="2" customWidth="1"/>
    <col min="7943" max="7943" width="9.85546875" style="2" customWidth="1"/>
    <col min="7944" max="7944" width="10.140625" style="2" customWidth="1"/>
    <col min="7945" max="7945" width="12.42578125" style="2" customWidth="1"/>
    <col min="7946" max="7947" width="9.140625" style="2"/>
    <col min="7948" max="7948" width="15" style="2" customWidth="1"/>
    <col min="7949" max="8192" width="9.140625" style="2"/>
    <col min="8193" max="8193" width="2.28515625" style="2" customWidth="1"/>
    <col min="8194" max="8194" width="5.7109375" style="2" customWidth="1"/>
    <col min="8195" max="8195" width="43.85546875" style="2" customWidth="1"/>
    <col min="8196" max="8196" width="10.85546875" style="2" customWidth="1"/>
    <col min="8197" max="8197" width="10.42578125" style="2" customWidth="1"/>
    <col min="8198" max="8198" width="7.140625" style="2" customWidth="1"/>
    <col min="8199" max="8199" width="9.85546875" style="2" customWidth="1"/>
    <col min="8200" max="8200" width="10.140625" style="2" customWidth="1"/>
    <col min="8201" max="8201" width="12.42578125" style="2" customWidth="1"/>
    <col min="8202" max="8203" width="9.140625" style="2"/>
    <col min="8204" max="8204" width="15" style="2" customWidth="1"/>
    <col min="8205" max="8448" width="9.140625" style="2"/>
    <col min="8449" max="8449" width="2.28515625" style="2" customWidth="1"/>
    <col min="8450" max="8450" width="5.7109375" style="2" customWidth="1"/>
    <col min="8451" max="8451" width="43.85546875" style="2" customWidth="1"/>
    <col min="8452" max="8452" width="10.85546875" style="2" customWidth="1"/>
    <col min="8453" max="8453" width="10.42578125" style="2" customWidth="1"/>
    <col min="8454" max="8454" width="7.140625" style="2" customWidth="1"/>
    <col min="8455" max="8455" width="9.85546875" style="2" customWidth="1"/>
    <col min="8456" max="8456" width="10.140625" style="2" customWidth="1"/>
    <col min="8457" max="8457" width="12.42578125" style="2" customWidth="1"/>
    <col min="8458" max="8459" width="9.140625" style="2"/>
    <col min="8460" max="8460" width="15" style="2" customWidth="1"/>
    <col min="8461" max="8704" width="9.140625" style="2"/>
    <col min="8705" max="8705" width="2.28515625" style="2" customWidth="1"/>
    <col min="8706" max="8706" width="5.7109375" style="2" customWidth="1"/>
    <col min="8707" max="8707" width="43.85546875" style="2" customWidth="1"/>
    <col min="8708" max="8708" width="10.85546875" style="2" customWidth="1"/>
    <col min="8709" max="8709" width="10.42578125" style="2" customWidth="1"/>
    <col min="8710" max="8710" width="7.140625" style="2" customWidth="1"/>
    <col min="8711" max="8711" width="9.85546875" style="2" customWidth="1"/>
    <col min="8712" max="8712" width="10.140625" style="2" customWidth="1"/>
    <col min="8713" max="8713" width="12.42578125" style="2" customWidth="1"/>
    <col min="8714" max="8715" width="9.140625" style="2"/>
    <col min="8716" max="8716" width="15" style="2" customWidth="1"/>
    <col min="8717" max="8960" width="9.140625" style="2"/>
    <col min="8961" max="8961" width="2.28515625" style="2" customWidth="1"/>
    <col min="8962" max="8962" width="5.7109375" style="2" customWidth="1"/>
    <col min="8963" max="8963" width="43.85546875" style="2" customWidth="1"/>
    <col min="8964" max="8964" width="10.85546875" style="2" customWidth="1"/>
    <col min="8965" max="8965" width="10.42578125" style="2" customWidth="1"/>
    <col min="8966" max="8966" width="7.140625" style="2" customWidth="1"/>
    <col min="8967" max="8967" width="9.85546875" style="2" customWidth="1"/>
    <col min="8968" max="8968" width="10.140625" style="2" customWidth="1"/>
    <col min="8969" max="8969" width="12.42578125" style="2" customWidth="1"/>
    <col min="8970" max="8971" width="9.140625" style="2"/>
    <col min="8972" max="8972" width="15" style="2" customWidth="1"/>
    <col min="8973" max="9216" width="9.140625" style="2"/>
    <col min="9217" max="9217" width="2.28515625" style="2" customWidth="1"/>
    <col min="9218" max="9218" width="5.7109375" style="2" customWidth="1"/>
    <col min="9219" max="9219" width="43.85546875" style="2" customWidth="1"/>
    <col min="9220" max="9220" width="10.85546875" style="2" customWidth="1"/>
    <col min="9221" max="9221" width="10.42578125" style="2" customWidth="1"/>
    <col min="9222" max="9222" width="7.140625" style="2" customWidth="1"/>
    <col min="9223" max="9223" width="9.85546875" style="2" customWidth="1"/>
    <col min="9224" max="9224" width="10.140625" style="2" customWidth="1"/>
    <col min="9225" max="9225" width="12.42578125" style="2" customWidth="1"/>
    <col min="9226" max="9227" width="9.140625" style="2"/>
    <col min="9228" max="9228" width="15" style="2" customWidth="1"/>
    <col min="9229" max="9472" width="9.140625" style="2"/>
    <col min="9473" max="9473" width="2.28515625" style="2" customWidth="1"/>
    <col min="9474" max="9474" width="5.7109375" style="2" customWidth="1"/>
    <col min="9475" max="9475" width="43.85546875" style="2" customWidth="1"/>
    <col min="9476" max="9476" width="10.85546875" style="2" customWidth="1"/>
    <col min="9477" max="9477" width="10.42578125" style="2" customWidth="1"/>
    <col min="9478" max="9478" width="7.140625" style="2" customWidth="1"/>
    <col min="9479" max="9479" width="9.85546875" style="2" customWidth="1"/>
    <col min="9480" max="9480" width="10.140625" style="2" customWidth="1"/>
    <col min="9481" max="9481" width="12.42578125" style="2" customWidth="1"/>
    <col min="9482" max="9483" width="9.140625" style="2"/>
    <col min="9484" max="9484" width="15" style="2" customWidth="1"/>
    <col min="9485" max="9728" width="9.140625" style="2"/>
    <col min="9729" max="9729" width="2.28515625" style="2" customWidth="1"/>
    <col min="9730" max="9730" width="5.7109375" style="2" customWidth="1"/>
    <col min="9731" max="9731" width="43.85546875" style="2" customWidth="1"/>
    <col min="9732" max="9732" width="10.85546875" style="2" customWidth="1"/>
    <col min="9733" max="9733" width="10.42578125" style="2" customWidth="1"/>
    <col min="9734" max="9734" width="7.140625" style="2" customWidth="1"/>
    <col min="9735" max="9735" width="9.85546875" style="2" customWidth="1"/>
    <col min="9736" max="9736" width="10.140625" style="2" customWidth="1"/>
    <col min="9737" max="9737" width="12.42578125" style="2" customWidth="1"/>
    <col min="9738" max="9739" width="9.140625" style="2"/>
    <col min="9740" max="9740" width="15" style="2" customWidth="1"/>
    <col min="9741" max="9984" width="9.140625" style="2"/>
    <col min="9985" max="9985" width="2.28515625" style="2" customWidth="1"/>
    <col min="9986" max="9986" width="5.7109375" style="2" customWidth="1"/>
    <col min="9987" max="9987" width="43.85546875" style="2" customWidth="1"/>
    <col min="9988" max="9988" width="10.85546875" style="2" customWidth="1"/>
    <col min="9989" max="9989" width="10.42578125" style="2" customWidth="1"/>
    <col min="9990" max="9990" width="7.140625" style="2" customWidth="1"/>
    <col min="9991" max="9991" width="9.85546875" style="2" customWidth="1"/>
    <col min="9992" max="9992" width="10.140625" style="2" customWidth="1"/>
    <col min="9993" max="9993" width="12.42578125" style="2" customWidth="1"/>
    <col min="9994" max="9995" width="9.140625" style="2"/>
    <col min="9996" max="9996" width="15" style="2" customWidth="1"/>
    <col min="9997" max="10240" width="9.140625" style="2"/>
    <col min="10241" max="10241" width="2.28515625" style="2" customWidth="1"/>
    <col min="10242" max="10242" width="5.7109375" style="2" customWidth="1"/>
    <col min="10243" max="10243" width="43.85546875" style="2" customWidth="1"/>
    <col min="10244" max="10244" width="10.85546875" style="2" customWidth="1"/>
    <col min="10245" max="10245" width="10.42578125" style="2" customWidth="1"/>
    <col min="10246" max="10246" width="7.140625" style="2" customWidth="1"/>
    <col min="10247" max="10247" width="9.85546875" style="2" customWidth="1"/>
    <col min="10248" max="10248" width="10.140625" style="2" customWidth="1"/>
    <col min="10249" max="10249" width="12.42578125" style="2" customWidth="1"/>
    <col min="10250" max="10251" width="9.140625" style="2"/>
    <col min="10252" max="10252" width="15" style="2" customWidth="1"/>
    <col min="10253" max="10496" width="9.140625" style="2"/>
    <col min="10497" max="10497" width="2.28515625" style="2" customWidth="1"/>
    <col min="10498" max="10498" width="5.7109375" style="2" customWidth="1"/>
    <col min="10499" max="10499" width="43.85546875" style="2" customWidth="1"/>
    <col min="10500" max="10500" width="10.85546875" style="2" customWidth="1"/>
    <col min="10501" max="10501" width="10.42578125" style="2" customWidth="1"/>
    <col min="10502" max="10502" width="7.140625" style="2" customWidth="1"/>
    <col min="10503" max="10503" width="9.85546875" style="2" customWidth="1"/>
    <col min="10504" max="10504" width="10.140625" style="2" customWidth="1"/>
    <col min="10505" max="10505" width="12.42578125" style="2" customWidth="1"/>
    <col min="10506" max="10507" width="9.140625" style="2"/>
    <col min="10508" max="10508" width="15" style="2" customWidth="1"/>
    <col min="10509" max="10752" width="9.140625" style="2"/>
    <col min="10753" max="10753" width="2.28515625" style="2" customWidth="1"/>
    <col min="10754" max="10754" width="5.7109375" style="2" customWidth="1"/>
    <col min="10755" max="10755" width="43.85546875" style="2" customWidth="1"/>
    <col min="10756" max="10756" width="10.85546875" style="2" customWidth="1"/>
    <col min="10757" max="10757" width="10.42578125" style="2" customWidth="1"/>
    <col min="10758" max="10758" width="7.140625" style="2" customWidth="1"/>
    <col min="10759" max="10759" width="9.85546875" style="2" customWidth="1"/>
    <col min="10760" max="10760" width="10.140625" style="2" customWidth="1"/>
    <col min="10761" max="10761" width="12.42578125" style="2" customWidth="1"/>
    <col min="10762" max="10763" width="9.140625" style="2"/>
    <col min="10764" max="10764" width="15" style="2" customWidth="1"/>
    <col min="10765" max="11008" width="9.140625" style="2"/>
    <col min="11009" max="11009" width="2.28515625" style="2" customWidth="1"/>
    <col min="11010" max="11010" width="5.7109375" style="2" customWidth="1"/>
    <col min="11011" max="11011" width="43.85546875" style="2" customWidth="1"/>
    <col min="11012" max="11012" width="10.85546875" style="2" customWidth="1"/>
    <col min="11013" max="11013" width="10.42578125" style="2" customWidth="1"/>
    <col min="11014" max="11014" width="7.140625" style="2" customWidth="1"/>
    <col min="11015" max="11015" width="9.85546875" style="2" customWidth="1"/>
    <col min="11016" max="11016" width="10.140625" style="2" customWidth="1"/>
    <col min="11017" max="11017" width="12.42578125" style="2" customWidth="1"/>
    <col min="11018" max="11019" width="9.140625" style="2"/>
    <col min="11020" max="11020" width="15" style="2" customWidth="1"/>
    <col min="11021" max="11264" width="9.140625" style="2"/>
    <col min="11265" max="11265" width="2.28515625" style="2" customWidth="1"/>
    <col min="11266" max="11266" width="5.7109375" style="2" customWidth="1"/>
    <col min="11267" max="11267" width="43.85546875" style="2" customWidth="1"/>
    <col min="11268" max="11268" width="10.85546875" style="2" customWidth="1"/>
    <col min="11269" max="11269" width="10.42578125" style="2" customWidth="1"/>
    <col min="11270" max="11270" width="7.140625" style="2" customWidth="1"/>
    <col min="11271" max="11271" width="9.85546875" style="2" customWidth="1"/>
    <col min="11272" max="11272" width="10.140625" style="2" customWidth="1"/>
    <col min="11273" max="11273" width="12.42578125" style="2" customWidth="1"/>
    <col min="11274" max="11275" width="9.140625" style="2"/>
    <col min="11276" max="11276" width="15" style="2" customWidth="1"/>
    <col min="11277" max="11520" width="9.140625" style="2"/>
    <col min="11521" max="11521" width="2.28515625" style="2" customWidth="1"/>
    <col min="11522" max="11522" width="5.7109375" style="2" customWidth="1"/>
    <col min="11523" max="11523" width="43.85546875" style="2" customWidth="1"/>
    <col min="11524" max="11524" width="10.85546875" style="2" customWidth="1"/>
    <col min="11525" max="11525" width="10.42578125" style="2" customWidth="1"/>
    <col min="11526" max="11526" width="7.140625" style="2" customWidth="1"/>
    <col min="11527" max="11527" width="9.85546875" style="2" customWidth="1"/>
    <col min="11528" max="11528" width="10.140625" style="2" customWidth="1"/>
    <col min="11529" max="11529" width="12.42578125" style="2" customWidth="1"/>
    <col min="11530" max="11531" width="9.140625" style="2"/>
    <col min="11532" max="11532" width="15" style="2" customWidth="1"/>
    <col min="11533" max="11776" width="9.140625" style="2"/>
    <col min="11777" max="11777" width="2.28515625" style="2" customWidth="1"/>
    <col min="11778" max="11778" width="5.7109375" style="2" customWidth="1"/>
    <col min="11779" max="11779" width="43.85546875" style="2" customWidth="1"/>
    <col min="11780" max="11780" width="10.85546875" style="2" customWidth="1"/>
    <col min="11781" max="11781" width="10.42578125" style="2" customWidth="1"/>
    <col min="11782" max="11782" width="7.140625" style="2" customWidth="1"/>
    <col min="11783" max="11783" width="9.85546875" style="2" customWidth="1"/>
    <col min="11784" max="11784" width="10.140625" style="2" customWidth="1"/>
    <col min="11785" max="11785" width="12.42578125" style="2" customWidth="1"/>
    <col min="11786" max="11787" width="9.140625" style="2"/>
    <col min="11788" max="11788" width="15" style="2" customWidth="1"/>
    <col min="11789" max="12032" width="9.140625" style="2"/>
    <col min="12033" max="12033" width="2.28515625" style="2" customWidth="1"/>
    <col min="12034" max="12034" width="5.7109375" style="2" customWidth="1"/>
    <col min="12035" max="12035" width="43.85546875" style="2" customWidth="1"/>
    <col min="12036" max="12036" width="10.85546875" style="2" customWidth="1"/>
    <col min="12037" max="12037" width="10.42578125" style="2" customWidth="1"/>
    <col min="12038" max="12038" width="7.140625" style="2" customWidth="1"/>
    <col min="12039" max="12039" width="9.85546875" style="2" customWidth="1"/>
    <col min="12040" max="12040" width="10.140625" style="2" customWidth="1"/>
    <col min="12041" max="12041" width="12.42578125" style="2" customWidth="1"/>
    <col min="12042" max="12043" width="9.140625" style="2"/>
    <col min="12044" max="12044" width="15" style="2" customWidth="1"/>
    <col min="12045" max="12288" width="9.140625" style="2"/>
    <col min="12289" max="12289" width="2.28515625" style="2" customWidth="1"/>
    <col min="12290" max="12290" width="5.7109375" style="2" customWidth="1"/>
    <col min="12291" max="12291" width="43.85546875" style="2" customWidth="1"/>
    <col min="12292" max="12292" width="10.85546875" style="2" customWidth="1"/>
    <col min="12293" max="12293" width="10.42578125" style="2" customWidth="1"/>
    <col min="12294" max="12294" width="7.140625" style="2" customWidth="1"/>
    <col min="12295" max="12295" width="9.85546875" style="2" customWidth="1"/>
    <col min="12296" max="12296" width="10.140625" style="2" customWidth="1"/>
    <col min="12297" max="12297" width="12.42578125" style="2" customWidth="1"/>
    <col min="12298" max="12299" width="9.140625" style="2"/>
    <col min="12300" max="12300" width="15" style="2" customWidth="1"/>
    <col min="12301" max="12544" width="9.140625" style="2"/>
    <col min="12545" max="12545" width="2.28515625" style="2" customWidth="1"/>
    <col min="12546" max="12546" width="5.7109375" style="2" customWidth="1"/>
    <col min="12547" max="12547" width="43.85546875" style="2" customWidth="1"/>
    <col min="12548" max="12548" width="10.85546875" style="2" customWidth="1"/>
    <col min="12549" max="12549" width="10.42578125" style="2" customWidth="1"/>
    <col min="12550" max="12550" width="7.140625" style="2" customWidth="1"/>
    <col min="12551" max="12551" width="9.85546875" style="2" customWidth="1"/>
    <col min="12552" max="12552" width="10.140625" style="2" customWidth="1"/>
    <col min="12553" max="12553" width="12.42578125" style="2" customWidth="1"/>
    <col min="12554" max="12555" width="9.140625" style="2"/>
    <col min="12556" max="12556" width="15" style="2" customWidth="1"/>
    <col min="12557" max="12800" width="9.140625" style="2"/>
    <col min="12801" max="12801" width="2.28515625" style="2" customWidth="1"/>
    <col min="12802" max="12802" width="5.7109375" style="2" customWidth="1"/>
    <col min="12803" max="12803" width="43.85546875" style="2" customWidth="1"/>
    <col min="12804" max="12804" width="10.85546875" style="2" customWidth="1"/>
    <col min="12805" max="12805" width="10.42578125" style="2" customWidth="1"/>
    <col min="12806" max="12806" width="7.140625" style="2" customWidth="1"/>
    <col min="12807" max="12807" width="9.85546875" style="2" customWidth="1"/>
    <col min="12808" max="12808" width="10.140625" style="2" customWidth="1"/>
    <col min="12809" max="12809" width="12.42578125" style="2" customWidth="1"/>
    <col min="12810" max="12811" width="9.140625" style="2"/>
    <col min="12812" max="12812" width="15" style="2" customWidth="1"/>
    <col min="12813" max="13056" width="9.140625" style="2"/>
    <col min="13057" max="13057" width="2.28515625" style="2" customWidth="1"/>
    <col min="13058" max="13058" width="5.7109375" style="2" customWidth="1"/>
    <col min="13059" max="13059" width="43.85546875" style="2" customWidth="1"/>
    <col min="13060" max="13060" width="10.85546875" style="2" customWidth="1"/>
    <col min="13061" max="13061" width="10.42578125" style="2" customWidth="1"/>
    <col min="13062" max="13062" width="7.140625" style="2" customWidth="1"/>
    <col min="13063" max="13063" width="9.85546875" style="2" customWidth="1"/>
    <col min="13064" max="13064" width="10.140625" style="2" customWidth="1"/>
    <col min="13065" max="13065" width="12.42578125" style="2" customWidth="1"/>
    <col min="13066" max="13067" width="9.140625" style="2"/>
    <col min="13068" max="13068" width="15" style="2" customWidth="1"/>
    <col min="13069" max="13312" width="9.140625" style="2"/>
    <col min="13313" max="13313" width="2.28515625" style="2" customWidth="1"/>
    <col min="13314" max="13314" width="5.7109375" style="2" customWidth="1"/>
    <col min="13315" max="13315" width="43.85546875" style="2" customWidth="1"/>
    <col min="13316" max="13316" width="10.85546875" style="2" customWidth="1"/>
    <col min="13317" max="13317" width="10.42578125" style="2" customWidth="1"/>
    <col min="13318" max="13318" width="7.140625" style="2" customWidth="1"/>
    <col min="13319" max="13319" width="9.85546875" style="2" customWidth="1"/>
    <col min="13320" max="13320" width="10.140625" style="2" customWidth="1"/>
    <col min="13321" max="13321" width="12.42578125" style="2" customWidth="1"/>
    <col min="13322" max="13323" width="9.140625" style="2"/>
    <col min="13324" max="13324" width="15" style="2" customWidth="1"/>
    <col min="13325" max="13568" width="9.140625" style="2"/>
    <col min="13569" max="13569" width="2.28515625" style="2" customWidth="1"/>
    <col min="13570" max="13570" width="5.7109375" style="2" customWidth="1"/>
    <col min="13571" max="13571" width="43.85546875" style="2" customWidth="1"/>
    <col min="13572" max="13572" width="10.85546875" style="2" customWidth="1"/>
    <col min="13573" max="13573" width="10.42578125" style="2" customWidth="1"/>
    <col min="13574" max="13574" width="7.140625" style="2" customWidth="1"/>
    <col min="13575" max="13575" width="9.85546875" style="2" customWidth="1"/>
    <col min="13576" max="13576" width="10.140625" style="2" customWidth="1"/>
    <col min="13577" max="13577" width="12.42578125" style="2" customWidth="1"/>
    <col min="13578" max="13579" width="9.140625" style="2"/>
    <col min="13580" max="13580" width="15" style="2" customWidth="1"/>
    <col min="13581" max="13824" width="9.140625" style="2"/>
    <col min="13825" max="13825" width="2.28515625" style="2" customWidth="1"/>
    <col min="13826" max="13826" width="5.7109375" style="2" customWidth="1"/>
    <col min="13827" max="13827" width="43.85546875" style="2" customWidth="1"/>
    <col min="13828" max="13828" width="10.85546875" style="2" customWidth="1"/>
    <col min="13829" max="13829" width="10.42578125" style="2" customWidth="1"/>
    <col min="13830" max="13830" width="7.140625" style="2" customWidth="1"/>
    <col min="13831" max="13831" width="9.85546875" style="2" customWidth="1"/>
    <col min="13832" max="13832" width="10.140625" style="2" customWidth="1"/>
    <col min="13833" max="13833" width="12.42578125" style="2" customWidth="1"/>
    <col min="13834" max="13835" width="9.140625" style="2"/>
    <col min="13836" max="13836" width="15" style="2" customWidth="1"/>
    <col min="13837" max="14080" width="9.140625" style="2"/>
    <col min="14081" max="14081" width="2.28515625" style="2" customWidth="1"/>
    <col min="14082" max="14082" width="5.7109375" style="2" customWidth="1"/>
    <col min="14083" max="14083" width="43.85546875" style="2" customWidth="1"/>
    <col min="14084" max="14084" width="10.85546875" style="2" customWidth="1"/>
    <col min="14085" max="14085" width="10.42578125" style="2" customWidth="1"/>
    <col min="14086" max="14086" width="7.140625" style="2" customWidth="1"/>
    <col min="14087" max="14087" width="9.85546875" style="2" customWidth="1"/>
    <col min="14088" max="14088" width="10.140625" style="2" customWidth="1"/>
    <col min="14089" max="14089" width="12.42578125" style="2" customWidth="1"/>
    <col min="14090" max="14091" width="9.140625" style="2"/>
    <col min="14092" max="14092" width="15" style="2" customWidth="1"/>
    <col min="14093" max="14336" width="9.140625" style="2"/>
    <col min="14337" max="14337" width="2.28515625" style="2" customWidth="1"/>
    <col min="14338" max="14338" width="5.7109375" style="2" customWidth="1"/>
    <col min="14339" max="14339" width="43.85546875" style="2" customWidth="1"/>
    <col min="14340" max="14340" width="10.85546875" style="2" customWidth="1"/>
    <col min="14341" max="14341" width="10.42578125" style="2" customWidth="1"/>
    <col min="14342" max="14342" width="7.140625" style="2" customWidth="1"/>
    <col min="14343" max="14343" width="9.85546875" style="2" customWidth="1"/>
    <col min="14344" max="14344" width="10.140625" style="2" customWidth="1"/>
    <col min="14345" max="14345" width="12.42578125" style="2" customWidth="1"/>
    <col min="14346" max="14347" width="9.140625" style="2"/>
    <col min="14348" max="14348" width="15" style="2" customWidth="1"/>
    <col min="14349" max="14592" width="9.140625" style="2"/>
    <col min="14593" max="14593" width="2.28515625" style="2" customWidth="1"/>
    <col min="14594" max="14594" width="5.7109375" style="2" customWidth="1"/>
    <col min="14595" max="14595" width="43.85546875" style="2" customWidth="1"/>
    <col min="14596" max="14596" width="10.85546875" style="2" customWidth="1"/>
    <col min="14597" max="14597" width="10.42578125" style="2" customWidth="1"/>
    <col min="14598" max="14598" width="7.140625" style="2" customWidth="1"/>
    <col min="14599" max="14599" width="9.85546875" style="2" customWidth="1"/>
    <col min="14600" max="14600" width="10.140625" style="2" customWidth="1"/>
    <col min="14601" max="14601" width="12.42578125" style="2" customWidth="1"/>
    <col min="14602" max="14603" width="9.140625" style="2"/>
    <col min="14604" max="14604" width="15" style="2" customWidth="1"/>
    <col min="14605" max="14848" width="9.140625" style="2"/>
    <col min="14849" max="14849" width="2.28515625" style="2" customWidth="1"/>
    <col min="14850" max="14850" width="5.7109375" style="2" customWidth="1"/>
    <col min="14851" max="14851" width="43.85546875" style="2" customWidth="1"/>
    <col min="14852" max="14852" width="10.85546875" style="2" customWidth="1"/>
    <col min="14853" max="14853" width="10.42578125" style="2" customWidth="1"/>
    <col min="14854" max="14854" width="7.140625" style="2" customWidth="1"/>
    <col min="14855" max="14855" width="9.85546875" style="2" customWidth="1"/>
    <col min="14856" max="14856" width="10.140625" style="2" customWidth="1"/>
    <col min="14857" max="14857" width="12.42578125" style="2" customWidth="1"/>
    <col min="14858" max="14859" width="9.140625" style="2"/>
    <col min="14860" max="14860" width="15" style="2" customWidth="1"/>
    <col min="14861" max="15104" width="9.140625" style="2"/>
    <col min="15105" max="15105" width="2.28515625" style="2" customWidth="1"/>
    <col min="15106" max="15106" width="5.7109375" style="2" customWidth="1"/>
    <col min="15107" max="15107" width="43.85546875" style="2" customWidth="1"/>
    <col min="15108" max="15108" width="10.85546875" style="2" customWidth="1"/>
    <col min="15109" max="15109" width="10.42578125" style="2" customWidth="1"/>
    <col min="15110" max="15110" width="7.140625" style="2" customWidth="1"/>
    <col min="15111" max="15111" width="9.85546875" style="2" customWidth="1"/>
    <col min="15112" max="15112" width="10.140625" style="2" customWidth="1"/>
    <col min="15113" max="15113" width="12.42578125" style="2" customWidth="1"/>
    <col min="15114" max="15115" width="9.140625" style="2"/>
    <col min="15116" max="15116" width="15" style="2" customWidth="1"/>
    <col min="15117" max="15360" width="9.140625" style="2"/>
    <col min="15361" max="15361" width="2.28515625" style="2" customWidth="1"/>
    <col min="15362" max="15362" width="5.7109375" style="2" customWidth="1"/>
    <col min="15363" max="15363" width="43.85546875" style="2" customWidth="1"/>
    <col min="15364" max="15364" width="10.85546875" style="2" customWidth="1"/>
    <col min="15365" max="15365" width="10.42578125" style="2" customWidth="1"/>
    <col min="15366" max="15366" width="7.140625" style="2" customWidth="1"/>
    <col min="15367" max="15367" width="9.85546875" style="2" customWidth="1"/>
    <col min="15368" max="15368" width="10.140625" style="2" customWidth="1"/>
    <col min="15369" max="15369" width="12.42578125" style="2" customWidth="1"/>
    <col min="15370" max="15371" width="9.140625" style="2"/>
    <col min="15372" max="15372" width="15" style="2" customWidth="1"/>
    <col min="15373" max="15616" width="9.140625" style="2"/>
    <col min="15617" max="15617" width="2.28515625" style="2" customWidth="1"/>
    <col min="15618" max="15618" width="5.7109375" style="2" customWidth="1"/>
    <col min="15619" max="15619" width="43.85546875" style="2" customWidth="1"/>
    <col min="15620" max="15620" width="10.85546875" style="2" customWidth="1"/>
    <col min="15621" max="15621" width="10.42578125" style="2" customWidth="1"/>
    <col min="15622" max="15622" width="7.140625" style="2" customWidth="1"/>
    <col min="15623" max="15623" width="9.85546875" style="2" customWidth="1"/>
    <col min="15624" max="15624" width="10.140625" style="2" customWidth="1"/>
    <col min="15625" max="15625" width="12.42578125" style="2" customWidth="1"/>
    <col min="15626" max="15627" width="9.140625" style="2"/>
    <col min="15628" max="15628" width="15" style="2" customWidth="1"/>
    <col min="15629" max="15872" width="9.140625" style="2"/>
    <col min="15873" max="15873" width="2.28515625" style="2" customWidth="1"/>
    <col min="15874" max="15874" width="5.7109375" style="2" customWidth="1"/>
    <col min="15875" max="15875" width="43.85546875" style="2" customWidth="1"/>
    <col min="15876" max="15876" width="10.85546875" style="2" customWidth="1"/>
    <col min="15877" max="15877" width="10.42578125" style="2" customWidth="1"/>
    <col min="15878" max="15878" width="7.140625" style="2" customWidth="1"/>
    <col min="15879" max="15879" width="9.85546875" style="2" customWidth="1"/>
    <col min="15880" max="15880" width="10.140625" style="2" customWidth="1"/>
    <col min="15881" max="15881" width="12.42578125" style="2" customWidth="1"/>
    <col min="15882" max="15883" width="9.140625" style="2"/>
    <col min="15884" max="15884" width="15" style="2" customWidth="1"/>
    <col min="15885" max="16128" width="9.140625" style="2"/>
    <col min="16129" max="16129" width="2.28515625" style="2" customWidth="1"/>
    <col min="16130" max="16130" width="5.7109375" style="2" customWidth="1"/>
    <col min="16131" max="16131" width="43.85546875" style="2" customWidth="1"/>
    <col min="16132" max="16132" width="10.85546875" style="2" customWidth="1"/>
    <col min="16133" max="16133" width="10.42578125" style="2" customWidth="1"/>
    <col min="16134" max="16134" width="7.140625" style="2" customWidth="1"/>
    <col min="16135" max="16135" width="9.85546875" style="2" customWidth="1"/>
    <col min="16136" max="16136" width="10.140625" style="2" customWidth="1"/>
    <col min="16137" max="16137" width="12.42578125" style="2" customWidth="1"/>
    <col min="16138" max="16139" width="9.140625" style="2"/>
    <col min="16140" max="16140" width="15" style="2" customWidth="1"/>
    <col min="16141" max="16384" width="9.140625" style="2"/>
  </cols>
  <sheetData>
    <row r="1" spans="2:12">
      <c r="B1" s="1" t="s">
        <v>0</v>
      </c>
      <c r="C1" s="1"/>
      <c r="D1" s="1"/>
      <c r="E1" s="1"/>
      <c r="F1" s="1"/>
      <c r="G1" s="1"/>
      <c r="H1" s="1"/>
      <c r="I1" s="1"/>
    </row>
    <row r="2" spans="2:12" ht="8.25" customHeight="1">
      <c r="B2" s="3"/>
      <c r="C2" s="3"/>
      <c r="D2" s="3"/>
      <c r="E2" s="3"/>
      <c r="F2" s="3"/>
      <c r="G2" s="3"/>
      <c r="H2" s="3"/>
      <c r="I2" s="3"/>
    </row>
    <row r="3" spans="2:12">
      <c r="B3" s="2"/>
      <c r="C3" s="4" t="s">
        <v>1</v>
      </c>
    </row>
    <row r="4" spans="2:12">
      <c r="B4" s="2"/>
      <c r="C4" s="4" t="s">
        <v>2</v>
      </c>
    </row>
    <row r="5" spans="2:12" ht="8.25" customHeight="1">
      <c r="B5" s="7"/>
    </row>
    <row r="6" spans="2:12" ht="16.5" customHeight="1">
      <c r="B6" s="9" t="s">
        <v>3</v>
      </c>
      <c r="C6" s="9"/>
      <c r="D6" s="9"/>
      <c r="E6" s="9"/>
      <c r="F6" s="9"/>
      <c r="G6" s="9"/>
      <c r="H6" s="9"/>
      <c r="I6" s="9"/>
    </row>
    <row r="7" spans="2:12" ht="16.5" customHeight="1">
      <c r="B7" s="10" t="s">
        <v>4</v>
      </c>
      <c r="C7" s="10"/>
      <c r="D7" s="10"/>
      <c r="E7" s="10"/>
      <c r="F7" s="10"/>
      <c r="G7" s="10"/>
      <c r="H7" s="10"/>
      <c r="I7" s="10"/>
    </row>
    <row r="8" spans="2:12" ht="16.5">
      <c r="B8" s="11"/>
      <c r="C8" s="12"/>
      <c r="D8" s="13"/>
      <c r="E8" s="13"/>
      <c r="F8" s="13"/>
      <c r="H8" s="14" t="s">
        <v>5</v>
      </c>
    </row>
    <row r="9" spans="2:12" s="18" customFormat="1" ht="29.25" customHeight="1">
      <c r="B9" s="15" t="s">
        <v>6</v>
      </c>
      <c r="C9" s="15" t="s">
        <v>7</v>
      </c>
      <c r="D9" s="16" t="s">
        <v>8</v>
      </c>
      <c r="E9" s="16" t="s">
        <v>9</v>
      </c>
      <c r="F9" s="16" t="s">
        <v>10</v>
      </c>
      <c r="G9" s="17" t="s">
        <v>11</v>
      </c>
      <c r="H9" s="17"/>
      <c r="I9" s="17"/>
    </row>
    <row r="10" spans="2:12" s="18" customFormat="1" ht="26.25" customHeight="1">
      <c r="B10" s="19"/>
      <c r="C10" s="19"/>
      <c r="D10" s="20"/>
      <c r="E10" s="20"/>
      <c r="F10" s="20"/>
      <c r="G10" s="21" t="s">
        <v>12</v>
      </c>
      <c r="H10" s="21" t="s">
        <v>13</v>
      </c>
      <c r="I10" s="22" t="s">
        <v>14</v>
      </c>
    </row>
    <row r="11" spans="2:12" s="18" customFormat="1" ht="12.75">
      <c r="B11" s="23">
        <v>1</v>
      </c>
      <c r="C11" s="23">
        <v>2</v>
      </c>
      <c r="D11" s="24">
        <v>3</v>
      </c>
      <c r="E11" s="24">
        <v>4</v>
      </c>
      <c r="F11" s="25" t="s">
        <v>15</v>
      </c>
      <c r="G11" s="24">
        <v>6</v>
      </c>
      <c r="H11" s="26">
        <v>7</v>
      </c>
      <c r="I11" s="26">
        <v>8</v>
      </c>
    </row>
    <row r="12" spans="2:12" s="31" customFormat="1" ht="13.5" customHeight="1">
      <c r="B12" s="27" t="s">
        <v>16</v>
      </c>
      <c r="C12" s="28" t="s">
        <v>17</v>
      </c>
      <c r="D12" s="29">
        <f>SUM(G12:I12)</f>
        <v>8798.8340049999988</v>
      </c>
      <c r="E12" s="29">
        <f>D12</f>
        <v>8798.8340049999988</v>
      </c>
      <c r="F12" s="30"/>
      <c r="G12" s="29">
        <f>G13</f>
        <v>7931.255815999999</v>
      </c>
      <c r="H12" s="29"/>
      <c r="I12" s="29">
        <f>I13</f>
        <v>867.57818900000007</v>
      </c>
    </row>
    <row r="13" spans="2:12" s="36" customFormat="1" ht="13.5" customHeight="1">
      <c r="B13" s="32" t="s">
        <v>18</v>
      </c>
      <c r="C13" s="33" t="s">
        <v>19</v>
      </c>
      <c r="D13" s="34">
        <f>SUM(G13:I13)</f>
        <v>8798.8340049999988</v>
      </c>
      <c r="E13" s="34">
        <f>D13</f>
        <v>8798.8340049999988</v>
      </c>
      <c r="F13" s="35"/>
      <c r="G13" s="34">
        <f>G14+G22</f>
        <v>7931.255815999999</v>
      </c>
      <c r="H13" s="34"/>
      <c r="I13" s="34">
        <f>I14+I22</f>
        <v>867.57818900000007</v>
      </c>
    </row>
    <row r="14" spans="2:12" s="36" customFormat="1" ht="13.5" customHeight="1">
      <c r="B14" s="32">
        <v>1</v>
      </c>
      <c r="C14" s="33" t="s">
        <v>20</v>
      </c>
      <c r="D14" s="34">
        <f>SUM(D15:D21)</f>
        <v>4389.8349999999991</v>
      </c>
      <c r="E14" s="34">
        <f>D14</f>
        <v>4389.8349999999991</v>
      </c>
      <c r="F14" s="35"/>
      <c r="G14" s="34">
        <f>SUM(G15:G21)</f>
        <v>4212.119999999999</v>
      </c>
      <c r="H14" s="34"/>
      <c r="I14" s="37">
        <f>SUM(I15:I21)</f>
        <v>177.715</v>
      </c>
    </row>
    <row r="15" spans="2:12" s="36" customFormat="1" ht="13.5" customHeight="1">
      <c r="B15" s="38" t="s">
        <v>21</v>
      </c>
      <c r="C15" s="39" t="s">
        <v>22</v>
      </c>
      <c r="D15" s="40">
        <f>SUM(G15:I15)</f>
        <v>4137.75</v>
      </c>
      <c r="E15" s="41">
        <f>D15</f>
        <v>4137.75</v>
      </c>
      <c r="F15" s="42"/>
      <c r="G15" s="41">
        <v>4137.75</v>
      </c>
      <c r="H15" s="43"/>
      <c r="I15" s="43"/>
      <c r="L15" s="44"/>
    </row>
    <row r="16" spans="2:12" s="47" customFormat="1" ht="13.5" customHeight="1">
      <c r="B16" s="38" t="s">
        <v>23</v>
      </c>
      <c r="C16" s="45" t="s">
        <v>24</v>
      </c>
      <c r="D16" s="40">
        <f t="shared" ref="D16:D21" si="0">SUM(G16:I16)</f>
        <v>0</v>
      </c>
      <c r="E16" s="41">
        <f t="shared" ref="E16:E28" si="1">D16</f>
        <v>0</v>
      </c>
      <c r="F16" s="42"/>
      <c r="G16" s="41"/>
      <c r="H16" s="46"/>
      <c r="I16" s="46"/>
    </row>
    <row r="17" spans="2:11" s="47" customFormat="1" ht="13.5" customHeight="1">
      <c r="B17" s="38" t="s">
        <v>25</v>
      </c>
      <c r="C17" s="45" t="s">
        <v>26</v>
      </c>
      <c r="D17" s="40">
        <f t="shared" si="0"/>
        <v>0.15</v>
      </c>
      <c r="E17" s="41">
        <f t="shared" si="1"/>
        <v>0.15</v>
      </c>
      <c r="F17" s="42"/>
      <c r="G17" s="41">
        <v>0.15</v>
      </c>
      <c r="H17" s="46"/>
      <c r="I17" s="46"/>
    </row>
    <row r="18" spans="2:11" s="47" customFormat="1" ht="13.5" customHeight="1">
      <c r="B18" s="38" t="s">
        <v>27</v>
      </c>
      <c r="C18" s="39" t="s">
        <v>28</v>
      </c>
      <c r="D18" s="40">
        <f t="shared" si="0"/>
        <v>67.150000000000006</v>
      </c>
      <c r="E18" s="41">
        <f t="shared" si="1"/>
        <v>67.150000000000006</v>
      </c>
      <c r="F18" s="42"/>
      <c r="G18" s="41">
        <v>67.150000000000006</v>
      </c>
      <c r="H18" s="46"/>
      <c r="I18" s="46"/>
    </row>
    <row r="19" spans="2:11" s="47" customFormat="1" ht="13.5" customHeight="1">
      <c r="B19" s="38" t="s">
        <v>29</v>
      </c>
      <c r="C19" s="45" t="s">
        <v>30</v>
      </c>
      <c r="D19" s="40">
        <f t="shared" si="0"/>
        <v>4.2</v>
      </c>
      <c r="E19" s="41">
        <f t="shared" si="1"/>
        <v>4.2</v>
      </c>
      <c r="F19" s="42"/>
      <c r="G19" s="41">
        <v>4.2</v>
      </c>
      <c r="H19" s="46"/>
      <c r="I19" s="41"/>
    </row>
    <row r="20" spans="2:11" s="47" customFormat="1" ht="13.5" customHeight="1">
      <c r="B20" s="38" t="s">
        <v>31</v>
      </c>
      <c r="C20" s="45" t="s">
        <v>32</v>
      </c>
      <c r="D20" s="40">
        <f t="shared" si="0"/>
        <v>2.87</v>
      </c>
      <c r="E20" s="41">
        <f t="shared" si="1"/>
        <v>2.87</v>
      </c>
      <c r="F20" s="42"/>
      <c r="G20" s="41">
        <v>2.87</v>
      </c>
      <c r="H20" s="46"/>
      <c r="I20" s="41"/>
    </row>
    <row r="21" spans="2:11" s="47" customFormat="1" ht="13.5" customHeight="1">
      <c r="B21" s="38" t="s">
        <v>33</v>
      </c>
      <c r="C21" s="45" t="s">
        <v>34</v>
      </c>
      <c r="D21" s="40">
        <f t="shared" si="0"/>
        <v>177.715</v>
      </c>
      <c r="E21" s="41">
        <f t="shared" si="1"/>
        <v>177.715</v>
      </c>
      <c r="F21" s="42"/>
      <c r="G21" s="41"/>
      <c r="H21" s="46"/>
      <c r="I21" s="48">
        <v>177.715</v>
      </c>
    </row>
    <row r="22" spans="2:11" s="47" customFormat="1" ht="13.5" customHeight="1">
      <c r="B22" s="32">
        <v>2</v>
      </c>
      <c r="C22" s="33" t="s">
        <v>35</v>
      </c>
      <c r="D22" s="34">
        <f>SUM(D23:D28)</f>
        <v>4408.9990049999997</v>
      </c>
      <c r="E22" s="34">
        <f t="shared" si="1"/>
        <v>4408.9990049999997</v>
      </c>
      <c r="F22" s="35"/>
      <c r="G22" s="34">
        <f>SUM(G23:G28)</f>
        <v>3719.135816</v>
      </c>
      <c r="H22" s="34"/>
      <c r="I22" s="34">
        <f>SUM(I23:I28)</f>
        <v>689.86318900000003</v>
      </c>
      <c r="K22" s="49"/>
    </row>
    <row r="23" spans="2:11" s="47" customFormat="1" ht="13.5" customHeight="1">
      <c r="B23" s="38" t="s">
        <v>36</v>
      </c>
      <c r="C23" s="45" t="s">
        <v>37</v>
      </c>
      <c r="D23" s="40">
        <f t="shared" ref="D23:D28" si="2">SUM(G23:I23)</f>
        <v>2558.4</v>
      </c>
      <c r="E23" s="41">
        <f t="shared" si="1"/>
        <v>2558.4</v>
      </c>
      <c r="F23" s="42"/>
      <c r="G23" s="41">
        <v>2558.4</v>
      </c>
      <c r="H23" s="46"/>
      <c r="I23" s="46"/>
    </row>
    <row r="24" spans="2:11" s="47" customFormat="1" ht="13.5" customHeight="1">
      <c r="B24" s="38" t="s">
        <v>38</v>
      </c>
      <c r="C24" s="45" t="s">
        <v>39</v>
      </c>
      <c r="D24" s="40">
        <f t="shared" si="2"/>
        <v>894.48</v>
      </c>
      <c r="E24" s="41">
        <f t="shared" si="1"/>
        <v>894.48</v>
      </c>
      <c r="F24" s="42"/>
      <c r="G24" s="41">
        <v>894.48</v>
      </c>
      <c r="H24" s="46"/>
      <c r="I24" s="46"/>
    </row>
    <row r="25" spans="2:11" s="47" customFormat="1" ht="13.5" customHeight="1">
      <c r="B25" s="38" t="s">
        <v>40</v>
      </c>
      <c r="C25" s="45" t="s">
        <v>41</v>
      </c>
      <c r="D25" s="40">
        <f t="shared" si="2"/>
        <v>0</v>
      </c>
      <c r="E25" s="41">
        <f t="shared" si="1"/>
        <v>0</v>
      </c>
      <c r="F25" s="42"/>
      <c r="G25" s="41"/>
      <c r="H25" s="45"/>
      <c r="I25" s="46"/>
    </row>
    <row r="26" spans="2:11" s="47" customFormat="1" ht="13.5" customHeight="1">
      <c r="B26" s="38" t="s">
        <v>42</v>
      </c>
      <c r="C26" s="45" t="s">
        <v>43</v>
      </c>
      <c r="D26" s="40">
        <f t="shared" si="2"/>
        <v>260.05581599999999</v>
      </c>
      <c r="E26" s="41">
        <f t="shared" si="1"/>
        <v>260.05581599999999</v>
      </c>
      <c r="F26" s="42"/>
      <c r="G26" s="48">
        <v>260.05581599999999</v>
      </c>
      <c r="H26" s="45"/>
      <c r="I26" s="46"/>
    </row>
    <row r="27" spans="2:11" s="47" customFormat="1" ht="13.5" customHeight="1">
      <c r="B27" s="38" t="s">
        <v>44</v>
      </c>
      <c r="C27" s="46" t="s">
        <v>45</v>
      </c>
      <c r="D27" s="40">
        <f t="shared" si="2"/>
        <v>14.100000000000001</v>
      </c>
      <c r="E27" s="41">
        <f t="shared" si="1"/>
        <v>14.100000000000001</v>
      </c>
      <c r="F27" s="42"/>
      <c r="G27" s="41">
        <v>6.2</v>
      </c>
      <c r="H27" s="46"/>
      <c r="I27" s="46">
        <v>7.9</v>
      </c>
    </row>
    <row r="28" spans="2:11" s="47" customFormat="1" ht="13.5" customHeight="1">
      <c r="B28" s="38" t="s">
        <v>46</v>
      </c>
      <c r="C28" s="46" t="s">
        <v>47</v>
      </c>
      <c r="D28" s="40">
        <f t="shared" si="2"/>
        <v>681.96318900000006</v>
      </c>
      <c r="E28" s="41">
        <f t="shared" si="1"/>
        <v>681.96318900000006</v>
      </c>
      <c r="F28" s="42"/>
      <c r="G28" s="42"/>
      <c r="H28" s="46"/>
      <c r="I28" s="48">
        <v>681.96318900000006</v>
      </c>
    </row>
    <row r="29" spans="2:11" s="47" customFormat="1" ht="13.5" customHeight="1">
      <c r="B29" s="32" t="s">
        <v>48</v>
      </c>
      <c r="C29" s="33" t="s">
        <v>49</v>
      </c>
      <c r="D29" s="34">
        <f t="shared" ref="D29:D34" si="3">E29</f>
        <v>3164.2505799999999</v>
      </c>
      <c r="E29" s="34">
        <f>E30+E33</f>
        <v>3164.2505799999999</v>
      </c>
      <c r="F29" s="34"/>
      <c r="G29" s="34">
        <f>G30+G33</f>
        <v>3164.2505799999999</v>
      </c>
      <c r="H29" s="34"/>
      <c r="I29" s="34">
        <f>I30+I33</f>
        <v>415.65528800000004</v>
      </c>
    </row>
    <row r="30" spans="2:11" s="47" customFormat="1" ht="13.5" customHeight="1">
      <c r="B30" s="32">
        <v>1</v>
      </c>
      <c r="C30" s="33" t="s">
        <v>50</v>
      </c>
      <c r="D30" s="34">
        <f t="shared" si="3"/>
        <v>2964.2505799999999</v>
      </c>
      <c r="E30" s="34">
        <f>E31+E32</f>
        <v>2964.2505799999999</v>
      </c>
      <c r="F30" s="34"/>
      <c r="G30" s="34">
        <f>G31+G32</f>
        <v>2964.2505799999999</v>
      </c>
      <c r="H30" s="34"/>
      <c r="I30" s="34">
        <f>I32</f>
        <v>293.51428800000002</v>
      </c>
      <c r="K30" s="49"/>
    </row>
    <row r="31" spans="2:11" s="47" customFormat="1" ht="13.5" customHeight="1">
      <c r="B31" s="38" t="s">
        <v>21</v>
      </c>
      <c r="C31" s="46" t="s">
        <v>51</v>
      </c>
      <c r="D31" s="41">
        <f t="shared" si="3"/>
        <v>0</v>
      </c>
      <c r="E31" s="41">
        <f>G31</f>
        <v>0</v>
      </c>
      <c r="F31" s="41"/>
      <c r="G31" s="41"/>
      <c r="H31" s="46"/>
      <c r="I31" s="50"/>
    </row>
    <row r="32" spans="2:11" s="47" customFormat="1" ht="13.5" customHeight="1">
      <c r="B32" s="38" t="s">
        <v>23</v>
      </c>
      <c r="C32" s="46" t="s">
        <v>52</v>
      </c>
      <c r="D32" s="41">
        <f t="shared" si="3"/>
        <v>2964.2505799999999</v>
      </c>
      <c r="E32" s="41">
        <f>G32</f>
        <v>2964.2505799999999</v>
      </c>
      <c r="F32" s="41"/>
      <c r="G32" s="41">
        <v>2964.2505799999999</v>
      </c>
      <c r="H32" s="46"/>
      <c r="I32" s="50">
        <v>293.51428800000002</v>
      </c>
    </row>
    <row r="33" spans="2:11" s="47" customFormat="1" ht="13.5" customHeight="1">
      <c r="B33" s="32">
        <v>2</v>
      </c>
      <c r="C33" s="33" t="s">
        <v>53</v>
      </c>
      <c r="D33" s="34">
        <f t="shared" si="3"/>
        <v>200</v>
      </c>
      <c r="E33" s="34">
        <f>E34+E35</f>
        <v>200</v>
      </c>
      <c r="F33" s="34"/>
      <c r="G33" s="34">
        <f>G34+G35</f>
        <v>200</v>
      </c>
      <c r="H33" s="46"/>
      <c r="I33" s="33">
        <f>I34</f>
        <v>122.14100000000001</v>
      </c>
    </row>
    <row r="34" spans="2:11" s="47" customFormat="1" ht="13.5" customHeight="1">
      <c r="B34" s="38" t="s">
        <v>36</v>
      </c>
      <c r="C34" s="51" t="s">
        <v>54</v>
      </c>
      <c r="D34" s="41">
        <f t="shared" si="3"/>
        <v>200</v>
      </c>
      <c r="E34" s="41">
        <f>G34</f>
        <v>200</v>
      </c>
      <c r="F34" s="41"/>
      <c r="G34" s="41">
        <v>200</v>
      </c>
      <c r="H34" s="46"/>
      <c r="I34" s="46">
        <v>122.14100000000001</v>
      </c>
    </row>
    <row r="35" spans="2:11" s="47" customFormat="1" ht="13.5" customHeight="1">
      <c r="B35" s="38" t="s">
        <v>38</v>
      </c>
      <c r="C35" s="46" t="s">
        <v>52</v>
      </c>
      <c r="D35" s="41"/>
      <c r="E35" s="41"/>
      <c r="F35" s="41"/>
      <c r="G35" s="41"/>
      <c r="H35" s="46"/>
      <c r="I35" s="46"/>
    </row>
    <row r="36" spans="2:11" s="47" customFormat="1" ht="13.5" customHeight="1">
      <c r="B36" s="32" t="s">
        <v>55</v>
      </c>
      <c r="C36" s="33" t="s">
        <v>56</v>
      </c>
      <c r="D36" s="34">
        <f>SUM(D37,D45)</f>
        <v>4560.6229004999996</v>
      </c>
      <c r="E36" s="34">
        <f>SUM(E37,E45)</f>
        <v>4560.6229004999996</v>
      </c>
      <c r="F36" s="34"/>
      <c r="G36" s="34">
        <f>SUM(G37,G45)</f>
        <v>4313.921581999999</v>
      </c>
      <c r="H36" s="34"/>
      <c r="I36" s="34">
        <f>SUM(I37,I45)</f>
        <v>246.70131890000002</v>
      </c>
    </row>
    <row r="37" spans="2:11" s="47" customFormat="1" ht="13.5" customHeight="1">
      <c r="B37" s="32">
        <v>1</v>
      </c>
      <c r="C37" s="33" t="s">
        <v>20</v>
      </c>
      <c r="D37" s="34">
        <f>SUM(D38:D44)</f>
        <v>4389.8349999999991</v>
      </c>
      <c r="E37" s="34">
        <f>SUM(E38:E44)</f>
        <v>4389.8349999999991</v>
      </c>
      <c r="F37" s="34"/>
      <c r="G37" s="34">
        <f>SUM(G38:G44)</f>
        <v>4212.119999999999</v>
      </c>
      <c r="H37" s="34"/>
      <c r="I37" s="34">
        <f>SUM(I38:I44)</f>
        <v>177.715</v>
      </c>
    </row>
    <row r="38" spans="2:11" s="47" customFormat="1" ht="13.5" customHeight="1">
      <c r="B38" s="38" t="s">
        <v>21</v>
      </c>
      <c r="C38" s="39" t="s">
        <v>22</v>
      </c>
      <c r="D38" s="41">
        <f t="shared" ref="D38:D44" si="4">D15</f>
        <v>4137.75</v>
      </c>
      <c r="E38" s="41">
        <f>D38</f>
        <v>4137.75</v>
      </c>
      <c r="F38" s="41"/>
      <c r="G38" s="41">
        <v>4137.75</v>
      </c>
      <c r="H38" s="46"/>
      <c r="I38" s="46"/>
    </row>
    <row r="39" spans="2:11" s="56" customFormat="1" ht="29.25" customHeight="1">
      <c r="B39" s="52" t="s">
        <v>23</v>
      </c>
      <c r="C39" s="53" t="s">
        <v>24</v>
      </c>
      <c r="D39" s="54">
        <f t="shared" si="4"/>
        <v>0</v>
      </c>
      <c r="E39" s="54">
        <f t="shared" ref="E39:E44" si="5">D39</f>
        <v>0</v>
      </c>
      <c r="F39" s="54"/>
      <c r="G39" s="54"/>
      <c r="H39" s="55"/>
      <c r="I39" s="55"/>
    </row>
    <row r="40" spans="2:11" s="47" customFormat="1" ht="13.5" customHeight="1">
      <c r="B40" s="38" t="s">
        <v>25</v>
      </c>
      <c r="C40" s="45" t="s">
        <v>26</v>
      </c>
      <c r="D40" s="41">
        <f t="shared" si="4"/>
        <v>0.15</v>
      </c>
      <c r="E40" s="41">
        <f t="shared" si="5"/>
        <v>0.15</v>
      </c>
      <c r="F40" s="41"/>
      <c r="G40" s="41">
        <f>G17</f>
        <v>0.15</v>
      </c>
      <c r="H40" s="46"/>
      <c r="I40" s="46"/>
    </row>
    <row r="41" spans="2:11" s="47" customFormat="1" ht="13.5" customHeight="1">
      <c r="B41" s="38" t="s">
        <v>27</v>
      </c>
      <c r="C41" s="39" t="s">
        <v>28</v>
      </c>
      <c r="D41" s="41">
        <f t="shared" si="4"/>
        <v>67.150000000000006</v>
      </c>
      <c r="E41" s="41">
        <f t="shared" si="5"/>
        <v>67.150000000000006</v>
      </c>
      <c r="F41" s="41"/>
      <c r="G41" s="41">
        <f>G18</f>
        <v>67.150000000000006</v>
      </c>
      <c r="H41" s="46"/>
      <c r="I41" s="46"/>
    </row>
    <row r="42" spans="2:11" s="47" customFormat="1" ht="13.5" customHeight="1">
      <c r="B42" s="38" t="s">
        <v>29</v>
      </c>
      <c r="C42" s="45" t="s">
        <v>30</v>
      </c>
      <c r="D42" s="41">
        <f t="shared" si="4"/>
        <v>4.2</v>
      </c>
      <c r="E42" s="41">
        <f t="shared" si="5"/>
        <v>4.2</v>
      </c>
      <c r="F42" s="41"/>
      <c r="G42" s="41">
        <f t="shared" ref="G42:G43" si="6">G19</f>
        <v>4.2</v>
      </c>
      <c r="H42" s="46"/>
      <c r="I42" s="46"/>
    </row>
    <row r="43" spans="2:11" s="47" customFormat="1" ht="13.5" customHeight="1">
      <c r="B43" s="38" t="s">
        <v>31</v>
      </c>
      <c r="C43" s="45" t="s">
        <v>32</v>
      </c>
      <c r="D43" s="41">
        <f t="shared" si="4"/>
        <v>2.87</v>
      </c>
      <c r="E43" s="41">
        <f t="shared" si="5"/>
        <v>2.87</v>
      </c>
      <c r="F43" s="41"/>
      <c r="G43" s="41">
        <f t="shared" si="6"/>
        <v>2.87</v>
      </c>
      <c r="H43" s="46"/>
      <c r="I43" s="46"/>
    </row>
    <row r="44" spans="2:11" s="47" customFormat="1" ht="13.5" customHeight="1">
      <c r="B44" s="38" t="s">
        <v>33</v>
      </c>
      <c r="C44" s="45" t="s">
        <v>34</v>
      </c>
      <c r="D44" s="41">
        <f t="shared" si="4"/>
        <v>177.715</v>
      </c>
      <c r="E44" s="41">
        <f t="shared" si="5"/>
        <v>177.715</v>
      </c>
      <c r="F44" s="41"/>
      <c r="G44" s="41"/>
      <c r="H44" s="46"/>
      <c r="I44" s="41">
        <f>I21</f>
        <v>177.715</v>
      </c>
    </row>
    <row r="45" spans="2:11" s="47" customFormat="1" ht="13.5" customHeight="1">
      <c r="B45" s="32">
        <v>2</v>
      </c>
      <c r="C45" s="33" t="s">
        <v>35</v>
      </c>
      <c r="D45" s="34">
        <f>SUM(D46:D51)</f>
        <v>170.78790050000001</v>
      </c>
      <c r="E45" s="34">
        <f>SUM(E46:E51)</f>
        <v>170.78790050000001</v>
      </c>
      <c r="F45" s="34"/>
      <c r="G45" s="37">
        <f>SUM(G46:G51)</f>
        <v>101.80158200000001</v>
      </c>
      <c r="H45" s="34"/>
      <c r="I45" s="34">
        <f>SUM(I46:I51)</f>
        <v>68.986318900000015</v>
      </c>
      <c r="K45" s="49"/>
    </row>
    <row r="46" spans="2:11" s="47" customFormat="1" ht="13.5" customHeight="1">
      <c r="B46" s="38" t="s">
        <v>36</v>
      </c>
      <c r="C46" s="45" t="s">
        <v>37</v>
      </c>
      <c r="D46" s="40"/>
      <c r="E46" s="41"/>
      <c r="F46" s="41"/>
      <c r="G46" s="41"/>
      <c r="H46" s="46"/>
      <c r="I46" s="46"/>
    </row>
    <row r="47" spans="2:11" s="36" customFormat="1" ht="13.5" customHeight="1">
      <c r="B47" s="38" t="s">
        <v>38</v>
      </c>
      <c r="C47" s="45" t="s">
        <v>39</v>
      </c>
      <c r="D47" s="40">
        <f>E47</f>
        <v>75.176000000000002</v>
      </c>
      <c r="E47" s="41">
        <f>G47</f>
        <v>75.176000000000002</v>
      </c>
      <c r="F47" s="41"/>
      <c r="G47" s="48">
        <v>75.176000000000002</v>
      </c>
      <c r="H47" s="43"/>
      <c r="I47" s="43"/>
    </row>
    <row r="48" spans="2:11" s="36" customFormat="1" ht="13.5" customHeight="1">
      <c r="B48" s="38" t="s">
        <v>40</v>
      </c>
      <c r="C48" s="45" t="s">
        <v>41</v>
      </c>
      <c r="D48" s="40"/>
      <c r="E48" s="41"/>
      <c r="F48" s="41"/>
      <c r="G48" s="41"/>
      <c r="H48" s="43"/>
      <c r="I48" s="43"/>
    </row>
    <row r="49" spans="2:11" s="36" customFormat="1" ht="13.5" customHeight="1">
      <c r="B49" s="38" t="s">
        <v>42</v>
      </c>
      <c r="C49" s="45" t="s">
        <v>43</v>
      </c>
      <c r="D49" s="40">
        <f>10%*D26</f>
        <v>26.005581599999999</v>
      </c>
      <c r="E49" s="41">
        <f t="shared" ref="E49:E55" si="7">D49</f>
        <v>26.005581599999999</v>
      </c>
      <c r="F49" s="41"/>
      <c r="G49" s="48">
        <v>26.005582</v>
      </c>
      <c r="H49" s="43"/>
      <c r="I49" s="43"/>
    </row>
    <row r="50" spans="2:11" s="47" customFormat="1" ht="13.5" customHeight="1">
      <c r="B50" s="38" t="s">
        <v>44</v>
      </c>
      <c r="C50" s="46" t="s">
        <v>45</v>
      </c>
      <c r="D50" s="40">
        <f>10%*D27</f>
        <v>1.4100000000000001</v>
      </c>
      <c r="E50" s="41">
        <f t="shared" si="7"/>
        <v>1.4100000000000001</v>
      </c>
      <c r="F50" s="41"/>
      <c r="G50" s="41">
        <v>0.62</v>
      </c>
      <c r="H50" s="46"/>
      <c r="I50" s="46">
        <v>0.79</v>
      </c>
    </row>
    <row r="51" spans="2:11" s="47" customFormat="1" ht="13.5" customHeight="1">
      <c r="B51" s="38" t="s">
        <v>46</v>
      </c>
      <c r="C51" s="46" t="s">
        <v>47</v>
      </c>
      <c r="D51" s="57">
        <f>10%*D28</f>
        <v>68.196318900000009</v>
      </c>
      <c r="E51" s="48">
        <f t="shared" si="7"/>
        <v>68.196318900000009</v>
      </c>
      <c r="F51" s="41"/>
      <c r="G51" s="41"/>
      <c r="H51" s="46"/>
      <c r="I51" s="48">
        <f>D51</f>
        <v>68.196318900000009</v>
      </c>
    </row>
    <row r="52" spans="2:11" s="47" customFormat="1" ht="13.5" customHeight="1">
      <c r="B52" s="58" t="s">
        <v>57</v>
      </c>
      <c r="C52" s="59" t="s">
        <v>58</v>
      </c>
      <c r="D52" s="60">
        <f>SUM(G52:I52)</f>
        <v>230740.74737599998</v>
      </c>
      <c r="E52" s="60">
        <f>D52</f>
        <v>230740.74737599998</v>
      </c>
      <c r="F52" s="60"/>
      <c r="G52" s="60">
        <f>G53+G84</f>
        <v>221448.603252</v>
      </c>
      <c r="H52" s="60">
        <f>H53+H84</f>
        <v>8643.3941239999986</v>
      </c>
      <c r="I52" s="60">
        <f>I53+I84</f>
        <v>648.75000000000011</v>
      </c>
    </row>
    <row r="53" spans="2:11" s="47" customFormat="1" ht="13.5" customHeight="1">
      <c r="B53" s="61" t="s">
        <v>18</v>
      </c>
      <c r="C53" s="62" t="s">
        <v>59</v>
      </c>
      <c r="D53" s="63">
        <f>SUM(G53:I53)</f>
        <v>25921.359894999998</v>
      </c>
      <c r="E53" s="63">
        <f>D53</f>
        <v>25921.359894999998</v>
      </c>
      <c r="F53" s="63"/>
      <c r="G53" s="63">
        <f>G54+G71+G80+G82</f>
        <v>16629.215770999999</v>
      </c>
      <c r="H53" s="63">
        <f>H54+H71+H80+H82</f>
        <v>8643.3941239999986</v>
      </c>
      <c r="I53" s="63">
        <f>I54+I71+I80+I82</f>
        <v>648.75000000000011</v>
      </c>
    </row>
    <row r="54" spans="2:11" s="47" customFormat="1" ht="13.5" customHeight="1">
      <c r="B54" s="32">
        <v>1</v>
      </c>
      <c r="C54" s="33" t="s">
        <v>53</v>
      </c>
      <c r="D54" s="34">
        <f>SUM(G54:I54)</f>
        <v>11609.032033</v>
      </c>
      <c r="E54" s="34">
        <f t="shared" si="7"/>
        <v>11609.032033</v>
      </c>
      <c r="F54" s="34"/>
      <c r="G54" s="34">
        <f>G55+G58</f>
        <v>6635.0331829999996</v>
      </c>
      <c r="H54" s="34">
        <f>H55+H58</f>
        <v>4960.5488500000001</v>
      </c>
      <c r="I54" s="34">
        <f>I55+I58</f>
        <v>13.45</v>
      </c>
    </row>
    <row r="55" spans="2:11" s="64" customFormat="1" ht="13.5" customHeight="1">
      <c r="B55" s="38" t="s">
        <v>21</v>
      </c>
      <c r="C55" s="46" t="s">
        <v>51</v>
      </c>
      <c r="D55" s="41">
        <f>SUM(G55:I55)</f>
        <v>9093.8948500000006</v>
      </c>
      <c r="E55" s="41">
        <f t="shared" si="7"/>
        <v>9093.8948500000006</v>
      </c>
      <c r="F55" s="41"/>
      <c r="G55" s="41">
        <f>SUM(G56:G57)</f>
        <v>4277.3459999999995</v>
      </c>
      <c r="H55" s="41">
        <f>SUM(H56:H57)</f>
        <v>4816.5488500000001</v>
      </c>
      <c r="I55" s="41"/>
    </row>
    <row r="56" spans="2:11" s="47" customFormat="1" ht="13.5" customHeight="1">
      <c r="B56" s="65" t="s">
        <v>60</v>
      </c>
      <c r="C56" s="66" t="s">
        <v>61</v>
      </c>
      <c r="D56" s="67">
        <f>E56</f>
        <v>8858.154849999999</v>
      </c>
      <c r="E56" s="67">
        <f>G56+H56+I56</f>
        <v>8858.154849999999</v>
      </c>
      <c r="F56" s="67"/>
      <c r="G56" s="67">
        <v>4166.6059999999998</v>
      </c>
      <c r="H56" s="67">
        <v>4691.5488500000001</v>
      </c>
      <c r="I56" s="66"/>
    </row>
    <row r="57" spans="2:11" s="47" customFormat="1" ht="13.5" customHeight="1">
      <c r="B57" s="65" t="s">
        <v>62</v>
      </c>
      <c r="C57" s="66" t="s">
        <v>63</v>
      </c>
      <c r="D57" s="67">
        <f>E57</f>
        <v>235.74</v>
      </c>
      <c r="E57" s="67">
        <f>G57+H57+I57</f>
        <v>235.74</v>
      </c>
      <c r="F57" s="67"/>
      <c r="G57" s="67">
        <v>110.74</v>
      </c>
      <c r="H57" s="67">
        <v>125</v>
      </c>
      <c r="I57" s="66"/>
    </row>
    <row r="58" spans="2:11" s="47" customFormat="1" ht="13.5" customHeight="1">
      <c r="B58" s="38" t="s">
        <v>23</v>
      </c>
      <c r="C58" s="46" t="s">
        <v>52</v>
      </c>
      <c r="D58" s="41">
        <f>SUM(G58:I58)</f>
        <v>2515.1371829999998</v>
      </c>
      <c r="E58" s="41">
        <f>D58</f>
        <v>2515.1371829999998</v>
      </c>
      <c r="F58" s="41"/>
      <c r="G58" s="41">
        <f>SUM(G59:G70)</f>
        <v>2357.687183</v>
      </c>
      <c r="H58" s="41">
        <f>SUM(H59:H70)</f>
        <v>144</v>
      </c>
      <c r="I58" s="41">
        <f>SUM(I59:I70)</f>
        <v>13.45</v>
      </c>
      <c r="K58" s="49"/>
    </row>
    <row r="59" spans="2:11" s="47" customFormat="1" ht="13.5" customHeight="1">
      <c r="B59" s="65" t="s">
        <v>64</v>
      </c>
      <c r="C59" s="66" t="s">
        <v>65</v>
      </c>
      <c r="D59" s="67">
        <f>SUM(G59:I59)</f>
        <v>15.18</v>
      </c>
      <c r="E59" s="67">
        <f t="shared" ref="E59:E70" si="8">D59</f>
        <v>15.18</v>
      </c>
      <c r="F59" s="67"/>
      <c r="G59" s="67">
        <v>15.18</v>
      </c>
      <c r="H59" s="66"/>
      <c r="I59" s="66"/>
      <c r="K59" s="49"/>
    </row>
    <row r="60" spans="2:11" s="47" customFormat="1" ht="13.5" customHeight="1">
      <c r="B60" s="65" t="s">
        <v>66</v>
      </c>
      <c r="C60" s="66" t="s">
        <v>67</v>
      </c>
      <c r="D60" s="67">
        <f t="shared" ref="D60:D69" si="9">SUM(G60:I60)</f>
        <v>45</v>
      </c>
      <c r="E60" s="67">
        <f t="shared" si="8"/>
        <v>45</v>
      </c>
      <c r="F60" s="67"/>
      <c r="G60" s="67">
        <v>45</v>
      </c>
      <c r="H60" s="66"/>
      <c r="I60" s="66"/>
      <c r="K60" s="49"/>
    </row>
    <row r="61" spans="2:11" s="64" customFormat="1" ht="13.5" customHeight="1">
      <c r="B61" s="65" t="s">
        <v>68</v>
      </c>
      <c r="C61" s="66" t="s">
        <v>69</v>
      </c>
      <c r="D61" s="67">
        <f t="shared" si="9"/>
        <v>34.019500000000001</v>
      </c>
      <c r="E61" s="67">
        <f t="shared" si="8"/>
        <v>34.019500000000001</v>
      </c>
      <c r="F61" s="67"/>
      <c r="G61" s="67">
        <v>34.019500000000001</v>
      </c>
      <c r="H61" s="68"/>
      <c r="I61" s="68"/>
    </row>
    <row r="62" spans="2:11" s="47" customFormat="1" ht="13.5" customHeight="1">
      <c r="B62" s="65" t="s">
        <v>70</v>
      </c>
      <c r="C62" s="66" t="s">
        <v>71</v>
      </c>
      <c r="D62" s="67">
        <f t="shared" si="9"/>
        <v>58</v>
      </c>
      <c r="E62" s="67">
        <f t="shared" si="8"/>
        <v>58</v>
      </c>
      <c r="F62" s="67"/>
      <c r="G62" s="67">
        <v>58</v>
      </c>
      <c r="H62" s="66"/>
      <c r="I62" s="66"/>
    </row>
    <row r="63" spans="2:11" s="64" customFormat="1" ht="13.5" customHeight="1">
      <c r="B63" s="65" t="s">
        <v>72</v>
      </c>
      <c r="C63" s="66" t="s">
        <v>73</v>
      </c>
      <c r="D63" s="67">
        <f t="shared" si="9"/>
        <v>75</v>
      </c>
      <c r="E63" s="67">
        <f t="shared" si="8"/>
        <v>75</v>
      </c>
      <c r="F63" s="67"/>
      <c r="G63" s="67">
        <v>75</v>
      </c>
      <c r="H63" s="68"/>
      <c r="I63" s="68"/>
    </row>
    <row r="64" spans="2:11" s="47" customFormat="1" ht="13.5" customHeight="1">
      <c r="B64" s="65" t="s">
        <v>74</v>
      </c>
      <c r="C64" s="66" t="s">
        <v>75</v>
      </c>
      <c r="D64" s="67">
        <f t="shared" si="9"/>
        <v>2077.4876829999998</v>
      </c>
      <c r="E64" s="67">
        <f t="shared" si="8"/>
        <v>2077.4876829999998</v>
      </c>
      <c r="F64" s="67"/>
      <c r="G64" s="67">
        <v>2077.4876829999998</v>
      </c>
      <c r="H64" s="66"/>
      <c r="I64" s="66"/>
    </row>
    <row r="65" spans="2:9" s="47" customFormat="1" ht="38.25">
      <c r="B65" s="65" t="s">
        <v>76</v>
      </c>
      <c r="C65" s="69" t="s">
        <v>77</v>
      </c>
      <c r="D65" s="70">
        <f t="shared" si="9"/>
        <v>37.42</v>
      </c>
      <c r="E65" s="70">
        <f t="shared" si="8"/>
        <v>37.42</v>
      </c>
      <c r="F65" s="70"/>
      <c r="G65" s="70">
        <v>37.42</v>
      </c>
      <c r="H65" s="71"/>
      <c r="I65" s="71"/>
    </row>
    <row r="66" spans="2:9" s="47" customFormat="1" ht="12.75">
      <c r="B66" s="65"/>
      <c r="C66" s="69" t="s">
        <v>78</v>
      </c>
      <c r="D66" s="67">
        <f t="shared" si="9"/>
        <v>2.08</v>
      </c>
      <c r="E66" s="67">
        <f t="shared" si="8"/>
        <v>2.08</v>
      </c>
      <c r="F66" s="67"/>
      <c r="G66" s="67">
        <v>2.08</v>
      </c>
      <c r="H66" s="66"/>
      <c r="I66" s="66"/>
    </row>
    <row r="67" spans="2:9" s="47" customFormat="1" ht="12.75">
      <c r="B67" s="65"/>
      <c r="C67" s="69" t="s">
        <v>79</v>
      </c>
      <c r="D67" s="67">
        <f t="shared" si="9"/>
        <v>7.5</v>
      </c>
      <c r="E67" s="67">
        <f t="shared" si="8"/>
        <v>7.5</v>
      </c>
      <c r="F67" s="67"/>
      <c r="G67" s="67">
        <v>7.5</v>
      </c>
      <c r="H67" s="66"/>
      <c r="I67" s="66"/>
    </row>
    <row r="68" spans="2:9" s="47" customFormat="1" ht="13.5" customHeight="1">
      <c r="B68" s="65" t="s">
        <v>80</v>
      </c>
      <c r="C68" s="69" t="s">
        <v>81</v>
      </c>
      <c r="D68" s="67">
        <f t="shared" si="9"/>
        <v>6</v>
      </c>
      <c r="E68" s="67">
        <f t="shared" si="8"/>
        <v>6</v>
      </c>
      <c r="F68" s="67"/>
      <c r="G68" s="67">
        <v>6</v>
      </c>
      <c r="H68" s="66"/>
      <c r="I68" s="66"/>
    </row>
    <row r="69" spans="2:9" s="47" customFormat="1" ht="13.5" customHeight="1">
      <c r="B69" s="65"/>
      <c r="C69" s="69" t="s">
        <v>82</v>
      </c>
      <c r="D69" s="67">
        <f t="shared" si="9"/>
        <v>13.45</v>
      </c>
      <c r="E69" s="67">
        <f t="shared" si="8"/>
        <v>13.45</v>
      </c>
      <c r="F69" s="67"/>
      <c r="G69" s="67"/>
      <c r="H69" s="66"/>
      <c r="I69" s="66">
        <v>13.45</v>
      </c>
    </row>
    <row r="70" spans="2:9" s="47" customFormat="1" ht="13.5" customHeight="1">
      <c r="B70" s="65" t="s">
        <v>83</v>
      </c>
      <c r="C70" s="66" t="s">
        <v>84</v>
      </c>
      <c r="D70" s="67">
        <f>SUM(G70:I70)</f>
        <v>144</v>
      </c>
      <c r="E70" s="67">
        <f t="shared" si="8"/>
        <v>144</v>
      </c>
      <c r="F70" s="67"/>
      <c r="G70" s="67"/>
      <c r="H70" s="67">
        <v>144</v>
      </c>
      <c r="I70" s="66"/>
    </row>
    <row r="71" spans="2:9" s="64" customFormat="1" ht="13.5" customHeight="1">
      <c r="B71" s="32">
        <v>2</v>
      </c>
      <c r="C71" s="33" t="s">
        <v>85</v>
      </c>
      <c r="D71" s="34">
        <f>SUM(G71:I71)</f>
        <v>14226.527862000001</v>
      </c>
      <c r="E71" s="34">
        <f>E72+E75</f>
        <v>14226.527862000001</v>
      </c>
      <c r="F71" s="34"/>
      <c r="G71" s="34">
        <f>G72+G75</f>
        <v>9941.3825880000004</v>
      </c>
      <c r="H71" s="34">
        <f>H72+H75</f>
        <v>3654.0452740000001</v>
      </c>
      <c r="I71" s="34">
        <f>I72+I75</f>
        <v>631.1</v>
      </c>
    </row>
    <row r="72" spans="2:9" s="47" customFormat="1" ht="13.5" customHeight="1">
      <c r="B72" s="38" t="s">
        <v>36</v>
      </c>
      <c r="C72" s="46" t="s">
        <v>51</v>
      </c>
      <c r="D72" s="67">
        <f>SUM(G72:I72)</f>
        <v>631.1</v>
      </c>
      <c r="E72" s="41">
        <f>D72</f>
        <v>631.1</v>
      </c>
      <c r="F72" s="41"/>
      <c r="G72" s="41"/>
      <c r="H72" s="46"/>
      <c r="I72" s="46">
        <f>I73</f>
        <v>631.1</v>
      </c>
    </row>
    <row r="73" spans="2:9" s="47" customFormat="1" ht="13.5" customHeight="1">
      <c r="B73" s="65" t="s">
        <v>86</v>
      </c>
      <c r="C73" s="66" t="s">
        <v>87</v>
      </c>
      <c r="D73" s="67">
        <f t="shared" ref="D73:D87" si="10">SUM(G73:I73)</f>
        <v>631.1</v>
      </c>
      <c r="E73" s="67">
        <f>D73</f>
        <v>631.1</v>
      </c>
      <c r="F73" s="67"/>
      <c r="G73" s="67"/>
      <c r="H73" s="66"/>
      <c r="I73" s="66">
        <v>631.1</v>
      </c>
    </row>
    <row r="74" spans="2:9" s="47" customFormat="1" ht="13.5" customHeight="1">
      <c r="B74" s="65" t="s">
        <v>88</v>
      </c>
      <c r="C74" s="66" t="s">
        <v>63</v>
      </c>
      <c r="D74" s="67"/>
      <c r="E74" s="72"/>
      <c r="F74" s="67"/>
      <c r="G74" s="67"/>
      <c r="H74" s="66"/>
      <c r="I74" s="66"/>
    </row>
    <row r="75" spans="2:9" s="47" customFormat="1" ht="13.5" customHeight="1">
      <c r="B75" s="38" t="s">
        <v>38</v>
      </c>
      <c r="C75" s="46" t="s">
        <v>52</v>
      </c>
      <c r="D75" s="67">
        <f>SUM(G75:I75)</f>
        <v>13595.427862</v>
      </c>
      <c r="E75" s="41">
        <f>D75</f>
        <v>13595.427862</v>
      </c>
      <c r="F75" s="41"/>
      <c r="G75" s="41">
        <f>SUM(G76:G79)</f>
        <v>9941.3825880000004</v>
      </c>
      <c r="H75" s="41">
        <f>SUM(H76:H79)</f>
        <v>3654.0452740000001</v>
      </c>
      <c r="I75" s="41"/>
    </row>
    <row r="76" spans="2:9" s="64" customFormat="1" ht="13.5" customHeight="1">
      <c r="B76" s="65" t="s">
        <v>89</v>
      </c>
      <c r="C76" s="66" t="s">
        <v>90</v>
      </c>
      <c r="D76" s="67">
        <f t="shared" si="10"/>
        <v>1945.4605879999999</v>
      </c>
      <c r="E76" s="67">
        <f>D76</f>
        <v>1945.4605879999999</v>
      </c>
      <c r="F76" s="67"/>
      <c r="G76" s="67">
        <v>1945.4605879999999</v>
      </c>
      <c r="H76" s="68"/>
      <c r="I76" s="68"/>
    </row>
    <row r="77" spans="2:9" s="47" customFormat="1" ht="13.5" customHeight="1">
      <c r="B77" s="65" t="s">
        <v>91</v>
      </c>
      <c r="C77" s="66" t="s">
        <v>92</v>
      </c>
      <c r="D77" s="67">
        <f t="shared" si="10"/>
        <v>7995.9219999999996</v>
      </c>
      <c r="E77" s="67">
        <f>D77</f>
        <v>7995.9219999999996</v>
      </c>
      <c r="F77" s="67"/>
      <c r="G77" s="67">
        <v>7995.9219999999996</v>
      </c>
      <c r="H77" s="66"/>
      <c r="I77" s="66"/>
    </row>
    <row r="78" spans="2:9" s="47" customFormat="1" ht="13.5" customHeight="1">
      <c r="B78" s="65" t="s">
        <v>93</v>
      </c>
      <c r="C78" s="69" t="s">
        <v>94</v>
      </c>
      <c r="D78" s="67">
        <f t="shared" si="10"/>
        <v>3024.375994</v>
      </c>
      <c r="E78" s="67">
        <f>D78</f>
        <v>3024.375994</v>
      </c>
      <c r="F78" s="67"/>
      <c r="G78" s="67"/>
      <c r="H78" s="73">
        <v>3024.375994</v>
      </c>
      <c r="I78" s="66"/>
    </row>
    <row r="79" spans="2:9" s="47" customFormat="1" ht="13.5" customHeight="1">
      <c r="B79" s="65" t="s">
        <v>95</v>
      </c>
      <c r="C79" s="69" t="s">
        <v>96</v>
      </c>
      <c r="D79" s="67">
        <f t="shared" si="10"/>
        <v>629.66927999999996</v>
      </c>
      <c r="E79" s="67">
        <f>D79</f>
        <v>629.66927999999996</v>
      </c>
      <c r="F79" s="74"/>
      <c r="G79" s="67"/>
      <c r="H79" s="73">
        <v>629.66927999999996</v>
      </c>
      <c r="I79" s="66"/>
    </row>
    <row r="80" spans="2:9" s="47" customFormat="1" ht="13.5" customHeight="1">
      <c r="B80" s="75">
        <v>3</v>
      </c>
      <c r="C80" s="76" t="s">
        <v>97</v>
      </c>
      <c r="D80" s="77">
        <f t="shared" si="10"/>
        <v>55.800000000000004</v>
      </c>
      <c r="E80" s="77">
        <f>SUM(E81)</f>
        <v>55.800000000000004</v>
      </c>
      <c r="F80" s="77"/>
      <c r="G80" s="34">
        <f>SUM(G81)</f>
        <v>22.8</v>
      </c>
      <c r="H80" s="34">
        <f>SUM(H81)</f>
        <v>28.8</v>
      </c>
      <c r="I80" s="34">
        <f>SUM(I81)</f>
        <v>4.2</v>
      </c>
    </row>
    <row r="81" spans="2:9" s="47" customFormat="1" ht="13.5" customHeight="1">
      <c r="B81" s="78" t="s">
        <v>98</v>
      </c>
      <c r="C81" s="79" t="s">
        <v>99</v>
      </c>
      <c r="D81" s="80">
        <f>SUM(G81:I81)</f>
        <v>55.800000000000004</v>
      </c>
      <c r="E81" s="80">
        <f>D81</f>
        <v>55.800000000000004</v>
      </c>
      <c r="F81" s="80"/>
      <c r="G81" s="41">
        <v>22.8</v>
      </c>
      <c r="H81" s="46">
        <v>28.8</v>
      </c>
      <c r="I81" s="41">
        <v>4.2</v>
      </c>
    </row>
    <row r="82" spans="2:9" s="64" customFormat="1" ht="13.5" customHeight="1">
      <c r="B82" s="75">
        <v>4</v>
      </c>
      <c r="C82" s="76" t="s">
        <v>100</v>
      </c>
      <c r="D82" s="77">
        <f t="shared" si="10"/>
        <v>30</v>
      </c>
      <c r="E82" s="77">
        <f>SUM(E83)</f>
        <v>30</v>
      </c>
      <c r="F82" s="77"/>
      <c r="G82" s="34">
        <f>SUM(G83)</f>
        <v>30</v>
      </c>
      <c r="H82" s="81"/>
      <c r="I82" s="81"/>
    </row>
    <row r="83" spans="2:9" s="86" customFormat="1" ht="25.5">
      <c r="B83" s="82" t="s">
        <v>101</v>
      </c>
      <c r="C83" s="83" t="s">
        <v>102</v>
      </c>
      <c r="D83" s="84">
        <f t="shared" si="10"/>
        <v>30</v>
      </c>
      <c r="E83" s="84">
        <f>D83</f>
        <v>30</v>
      </c>
      <c r="F83" s="84"/>
      <c r="G83" s="54">
        <v>30</v>
      </c>
      <c r="H83" s="85"/>
      <c r="I83" s="85"/>
    </row>
    <row r="84" spans="2:9" s="64" customFormat="1" ht="13.5" customHeight="1">
      <c r="B84" s="61" t="s">
        <v>48</v>
      </c>
      <c r="C84" s="62" t="s">
        <v>103</v>
      </c>
      <c r="D84" s="63">
        <f t="shared" si="10"/>
        <v>204819.38748100001</v>
      </c>
      <c r="E84" s="63">
        <f>D84</f>
        <v>204819.38748100001</v>
      </c>
      <c r="F84" s="63"/>
      <c r="G84" s="63">
        <f>SUM(G85:G87)</f>
        <v>204819.38748100001</v>
      </c>
      <c r="H84" s="87"/>
      <c r="I84" s="87"/>
    </row>
    <row r="85" spans="2:9" s="64" customFormat="1" ht="12.75">
      <c r="B85" s="78">
        <v>1</v>
      </c>
      <c r="C85" s="88" t="s">
        <v>104</v>
      </c>
      <c r="D85" s="80">
        <f t="shared" si="10"/>
        <v>203260.36668100001</v>
      </c>
      <c r="E85" s="80">
        <f>D85</f>
        <v>203260.36668100001</v>
      </c>
      <c r="F85" s="80"/>
      <c r="G85" s="80">
        <v>203260.36668100001</v>
      </c>
      <c r="H85" s="89"/>
      <c r="I85" s="89"/>
    </row>
    <row r="86" spans="2:9" s="64" customFormat="1" ht="12.75">
      <c r="B86" s="78">
        <v>2</v>
      </c>
      <c r="C86" s="88" t="s">
        <v>105</v>
      </c>
      <c r="D86" s="80">
        <f t="shared" si="10"/>
        <v>820</v>
      </c>
      <c r="E86" s="80">
        <f>D86</f>
        <v>820</v>
      </c>
      <c r="F86" s="80"/>
      <c r="G86" s="80">
        <v>820</v>
      </c>
      <c r="H86" s="89"/>
      <c r="I86" s="89"/>
    </row>
    <row r="87" spans="2:9" s="64" customFormat="1" ht="15.75" customHeight="1">
      <c r="B87" s="78">
        <v>3</v>
      </c>
      <c r="C87" s="88" t="s">
        <v>106</v>
      </c>
      <c r="D87" s="90">
        <f t="shared" si="10"/>
        <v>739.02080000000001</v>
      </c>
      <c r="E87" s="90">
        <f>D87</f>
        <v>739.02080000000001</v>
      </c>
      <c r="F87" s="80"/>
      <c r="G87" s="90">
        <v>739.02080000000001</v>
      </c>
      <c r="H87" s="89"/>
      <c r="I87" s="89"/>
    </row>
    <row r="88" spans="2:9" s="95" customFormat="1" ht="9" customHeight="1">
      <c r="B88" s="91"/>
      <c r="C88" s="92"/>
      <c r="D88" s="93"/>
      <c r="E88" s="93"/>
      <c r="F88" s="93"/>
      <c r="G88" s="93"/>
      <c r="H88" s="94"/>
      <c r="I88" s="94"/>
    </row>
    <row r="89" spans="2:9" ht="9.75" customHeight="1">
      <c r="B89" s="96"/>
      <c r="C89" s="97"/>
      <c r="D89" s="98"/>
      <c r="E89" s="99"/>
      <c r="F89" s="99"/>
      <c r="G89" s="99"/>
    </row>
    <row r="90" spans="2:9">
      <c r="B90" s="96"/>
      <c r="C90" s="100"/>
      <c r="D90" s="98"/>
      <c r="E90" s="99"/>
      <c r="F90" s="99"/>
      <c r="G90" s="101" t="s">
        <v>107</v>
      </c>
    </row>
    <row r="91" spans="2:9" s="104" customFormat="1">
      <c r="B91" s="102"/>
      <c r="C91" s="103"/>
      <c r="F91" s="105"/>
      <c r="G91" s="106" t="s">
        <v>108</v>
      </c>
    </row>
    <row r="92" spans="2:9" s="104" customFormat="1">
      <c r="B92" s="102"/>
      <c r="C92" s="103"/>
      <c r="D92" s="107"/>
      <c r="F92" s="108"/>
      <c r="G92" s="108"/>
    </row>
    <row r="96" spans="2:9">
      <c r="B96" s="109"/>
    </row>
  </sheetData>
  <mergeCells count="9">
    <mergeCell ref="B1:I1"/>
    <mergeCell ref="B6:I6"/>
    <mergeCell ref="B7:I7"/>
    <mergeCell ref="B9:B10"/>
    <mergeCell ref="C9:C10"/>
    <mergeCell ref="D9:D10"/>
    <mergeCell ref="E9:E10"/>
    <mergeCell ref="F9:F10"/>
    <mergeCell ref="G9:I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1FB32B77BC6BCE469A20AE84AF97AF47" ma:contentTypeVersion="1" ma:contentTypeDescription="Upload an image." ma:contentTypeScope="" ma:versionID="b4da2adae13c588f052c06f8c8324a5a">
  <xsd:schema xmlns:xsd="http://www.w3.org/2001/XMLSchema" xmlns:xs="http://www.w3.org/2001/XMLSchema" xmlns:p="http://schemas.microsoft.com/office/2006/metadata/properties" xmlns:ns1="http://schemas.microsoft.com/sharepoint/v3" xmlns:ns2="780FFE3A-0846-4223-AD1A-992C07E03CB4" xmlns:ns3="http://schemas.microsoft.com/sharepoint/v3/fields" targetNamespace="http://schemas.microsoft.com/office/2006/metadata/properties" ma:root="true" ma:fieldsID="ad67d8f52a74939dd250bc22f5a2d32a" ns1:_="" ns2:_="" ns3:_="">
    <xsd:import namespace="http://schemas.microsoft.com/sharepoint/v3"/>
    <xsd:import namespace="780FFE3A-0846-4223-AD1A-992C07E03CB4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FFE3A-0846-4223-AD1A-992C07E03CB4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780FFE3A-0846-4223-AD1A-992C07E03CB4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3E567FD-FAB6-4B54-9918-6FF346AD0B48}"/>
</file>

<file path=customXml/itemProps2.xml><?xml version="1.0" encoding="utf-8"?>
<ds:datastoreItem xmlns:ds="http://schemas.openxmlformats.org/officeDocument/2006/customXml" ds:itemID="{A7543359-3FBD-41D5-9280-07335C145AB2}"/>
</file>

<file path=customXml/itemProps3.xml><?xml version="1.0" encoding="utf-8"?>
<ds:datastoreItem xmlns:ds="http://schemas.openxmlformats.org/officeDocument/2006/customXml" ds:itemID="{A209C69A-03AB-4EE5-9CE6-6164DF7357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DELL</dc:creator>
  <cp:keywords/>
  <dc:description/>
  <cp:lastModifiedBy>DELL</cp:lastModifiedBy>
  <dcterms:created xsi:type="dcterms:W3CDTF">2020-06-26T08:51:07Z</dcterms:created>
  <dcterms:modified xsi:type="dcterms:W3CDTF">2020-06-26T08:51:58Z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0x0101009148F5A04DDD49CBA7127AADA5FB792B00AADE34325A8B49CDA8BB4DB53328F214001FB32B77BC6BCE469A20AE84AF97AF47</vt:lpwstr>
  </property>
</Properties>
</file>