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BS02.TT61.VPS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Fill" hidden="1">#REF!</definedName>
    <definedName name="_mtc1">'[3]Sheet1 (4)'!$K$51</definedName>
    <definedName name="_nc1">'[3]Sheet1 (4)'!$J$51</definedName>
    <definedName name="_vl2" localSheetId="0">'[4]Sheet9 (2)'!#REF!</definedName>
    <definedName name="_vl2">'[4]Sheet9 (2)'!#REF!</definedName>
    <definedName name="A" localSheetId="0">[5]Sheet26!#REF!</definedName>
    <definedName name="A">[5]Sheet26!#REF!</definedName>
    <definedName name="CONG" localSheetId="0">[5]Sheet26!#REF!</definedName>
    <definedName name="CONG">[5]Sheet26!#REF!</definedName>
    <definedName name="d0" localSheetId="0">[6]XDCB!#REF!</definedName>
    <definedName name="d0">[6]XDCB!#REF!</definedName>
    <definedName name="hh">[7]XL4Poppy!$B$1:$B$16</definedName>
    <definedName name="HNM" localSheetId="0">[5]Sheet26!#REF!</definedName>
    <definedName name="HNM">[5]Sheet26!#REF!</definedName>
    <definedName name="hung">'[8]Sheet1 (6)'!$I$16</definedName>
    <definedName name="HUYEÄN" localSheetId="0">[5]Sheet26!#REF!</definedName>
    <definedName name="HUYEÄN">[5]Sheet26!#REF!</definedName>
    <definedName name="MTC">'[9]Sheet1 (6)'!$J$16</definedName>
    <definedName name="n">#REF!</definedName>
    <definedName name="NAÊM" localSheetId="0">[5]Sheet26!#REF!</definedName>
    <definedName name="NAÊM">[5]Sheet26!#REF!</definedName>
    <definedName name="NC">'[9]Sheet1 (6)'!$I$16</definedName>
    <definedName name="NGAØY" localSheetId="0">[5]Sheet26!#REF!</definedName>
    <definedName name="NGAØY">[5]Sheet26!#REF!</definedName>
    <definedName name="NHUT" localSheetId="0">'[10]BC L-V-Tam'!#REF!</definedName>
    <definedName name="NHUT">'[10]BC L-V-Tam'!#REF!</definedName>
    <definedName name="PTVT">'[11]Sheet1 (6)'!$I$16</definedName>
    <definedName name="SOÁ_HÑ" localSheetId="0">[5]Sheet26!#REF!</definedName>
    <definedName name="SOÁ_HÑ">[5]Sheet26!#REF!</definedName>
    <definedName name="SÔÛ_GT" localSheetId="0">[5]Sheet26!#REF!</definedName>
    <definedName name="SÔÛ_GT">[5]Sheet26!#REF!</definedName>
    <definedName name="TEÂN_COÂNG_TRÌNH" localSheetId="0">[5]Sheet26!#REF!</definedName>
    <definedName name="TEÂN_COÂNG_TRÌNH">[5]Sheet26!#REF!</definedName>
    <definedName name="TKCONG" localSheetId="0">[5]Sheet26!#REF!</definedName>
    <definedName name="TKCONG">[5]Sheet26!#REF!</definedName>
    <definedName name="TT" localSheetId="0">[5]Sheet26!#REF!</definedName>
    <definedName name="TT">[5]Sheet26!#REF!</definedName>
    <definedName name="THAÙNG" localSheetId="0">[5]Sheet26!#REF!</definedName>
    <definedName name="THAÙNG">[5]Sheet26!#REF!</definedName>
    <definedName name="VB" localSheetId="0">[5]Sheet26!#REF!</definedName>
    <definedName name="VB">[5]Sheet26!#REF!</definedName>
    <definedName name="VL">'[9]Sheet2 (2)'!$F$15</definedName>
  </definedNames>
  <calcPr calcId="124519"/>
</workbook>
</file>

<file path=xl/calcChain.xml><?xml version="1.0" encoding="utf-8"?>
<calcChain xmlns="http://schemas.openxmlformats.org/spreadsheetml/2006/main">
  <c r="D96" i="1"/>
  <c r="C96"/>
  <c r="D95"/>
  <c r="C95"/>
  <c r="D93"/>
  <c r="C93"/>
  <c r="D91"/>
  <c r="C91"/>
  <c r="D89"/>
  <c r="C89"/>
  <c r="D88"/>
  <c r="D84"/>
  <c r="D83"/>
  <c r="C83"/>
  <c r="D80"/>
  <c r="C80"/>
  <c r="D79"/>
  <c r="C79"/>
  <c r="D78"/>
  <c r="D68"/>
  <c r="C68"/>
  <c r="D67"/>
  <c r="D63"/>
  <c r="D62" s="1"/>
  <c r="D61" s="1"/>
  <c r="D60" s="1"/>
  <c r="C62"/>
  <c r="C61"/>
  <c r="C60"/>
  <c r="D55"/>
  <c r="C55"/>
  <c r="D50"/>
  <c r="C50"/>
  <c r="D49"/>
  <c r="C49"/>
  <c r="D44"/>
  <c r="C44"/>
  <c r="D39"/>
  <c r="C39"/>
  <c r="D38"/>
  <c r="C38"/>
  <c r="D37"/>
  <c r="C37"/>
  <c r="D32"/>
  <c r="C32"/>
  <c r="D25"/>
  <c r="C25"/>
  <c r="D24"/>
  <c r="C24"/>
  <c r="D19"/>
  <c r="C19"/>
  <c r="D12"/>
  <c r="C12"/>
  <c r="D11"/>
  <c r="C11"/>
  <c r="D10"/>
  <c r="C10"/>
</calcChain>
</file>

<file path=xl/sharedStrings.xml><?xml version="1.0" encoding="utf-8"?>
<sst xmlns="http://schemas.openxmlformats.org/spreadsheetml/2006/main" count="178" uniqueCount="111">
  <si>
    <t xml:space="preserve">  UBND TÆNH TAÂY NINH                         COÄNG HOØA XAÕ HOÄI CHUÛ NGHÓA VIEÄT NAM                Bieåu soá 2</t>
  </si>
  <si>
    <r>
      <rPr>
        <b/>
        <u/>
        <sz val="11"/>
        <rFont val="VNI-Times"/>
      </rPr>
      <t>SÔÛ GIAO THOÂNG VAÄN TAÛI</t>
    </r>
    <r>
      <rPr>
        <b/>
        <sz val="11"/>
        <rFont val="VNI-Times"/>
      </rPr>
      <t xml:space="preserve">                                    </t>
    </r>
    <r>
      <rPr>
        <b/>
        <u/>
        <sz val="11"/>
        <rFont val="VNI-Times"/>
      </rPr>
      <t>Ñoäc laäp - Töï do - Haïnh phuùc</t>
    </r>
  </si>
  <si>
    <t xml:space="preserve">       Chöông: 421</t>
  </si>
  <si>
    <t xml:space="preserve">DỰ TOÁN THU- CHI NGÂN SÁCH </t>
  </si>
  <si>
    <t>QUÝ III- NĂM 2018</t>
  </si>
  <si>
    <t>Đơn vị: VP Sở Giao thông Vận tải</t>
  </si>
  <si>
    <t>(Kèm theo quyết định: 525/QĐ-SGTVT ngày 15/10/2018 của Sở GTVT)</t>
  </si>
  <si>
    <t>STT</t>
  </si>
  <si>
    <t>Chỉ tiêu</t>
  </si>
  <si>
    <t>Dự toán được giao
kỳ này</t>
  </si>
  <si>
    <t>Lũy kế</t>
  </si>
  <si>
    <t>Ghi chú</t>
  </si>
  <si>
    <t>I</t>
  </si>
  <si>
    <t>Tổng số thu, chi, nộp ngân sách PLP</t>
  </si>
  <si>
    <t>Số thu PLP</t>
  </si>
  <si>
    <t>1.1</t>
  </si>
  <si>
    <t>Lệ phí</t>
  </si>
  <si>
    <t>1.1.1</t>
  </si>
  <si>
    <r>
      <t>Lệ phí cấp, đổi GPLX</t>
    </r>
    <r>
      <rPr>
        <b/>
        <sz val="9"/>
        <rFont val="Times New Roman"/>
        <family val="1"/>
        <charset val="163"/>
      </rPr>
      <t xml:space="preserve"> (J)</t>
    </r>
  </si>
  <si>
    <t>1.1.2</t>
  </si>
  <si>
    <r>
      <t>Lệ phí đóng lại số khung, số máy</t>
    </r>
    <r>
      <rPr>
        <b/>
        <sz val="9"/>
        <rFont val="Times New Roman"/>
        <family val="1"/>
        <charset val="163"/>
      </rPr>
      <t xml:space="preserve"> (U2)</t>
    </r>
  </si>
  <si>
    <t>1.1.3</t>
  </si>
  <si>
    <r>
      <t>Lệ phí cấp CN đăng ký và biển số xe</t>
    </r>
    <r>
      <rPr>
        <b/>
        <sz val="9"/>
        <rFont val="Times New Roman"/>
        <family val="1"/>
        <charset val="163"/>
      </rPr>
      <t xml:space="preserve"> (U1)</t>
    </r>
  </si>
  <si>
    <t>1.1.4</t>
  </si>
  <si>
    <r>
      <t xml:space="preserve">Lệ phí cấp, đổi bằng thuyền, máy trưởng </t>
    </r>
    <r>
      <rPr>
        <b/>
        <sz val="9"/>
        <rFont val="Times New Roman"/>
        <family val="1"/>
        <charset val="163"/>
      </rPr>
      <t>(O)</t>
    </r>
  </si>
  <si>
    <t>1.1.5</t>
  </si>
  <si>
    <r>
      <t>Lệ phí cấp CN đặng ký PT TNĐ</t>
    </r>
    <r>
      <rPr>
        <b/>
        <sz val="9"/>
        <rFont val="Times New Roman"/>
        <family val="1"/>
        <charset val="163"/>
      </rPr>
      <t xml:space="preserve"> (V)</t>
    </r>
  </si>
  <si>
    <t>1.1.6</t>
  </si>
  <si>
    <t>Lệ phí ra vào cảng, bến thủy nội địa</t>
  </si>
  <si>
    <t>1.2</t>
  </si>
  <si>
    <t>Phí</t>
  </si>
  <si>
    <t>1.2.1</t>
  </si>
  <si>
    <r>
      <t xml:space="preserve">Phí sát hạch lái xe cơ giới đường bộ Ôtô </t>
    </r>
    <r>
      <rPr>
        <b/>
        <sz val="9"/>
        <rFont val="Times New Roman"/>
        <family val="1"/>
        <charset val="163"/>
      </rPr>
      <t>(I)</t>
    </r>
  </si>
  <si>
    <t>1.2.2</t>
  </si>
  <si>
    <r>
      <t>Phí sát hạch lái xe cơ giới đường bộ Môtô</t>
    </r>
    <r>
      <rPr>
        <b/>
        <sz val="9"/>
        <rFont val="Times New Roman"/>
        <family val="1"/>
        <charset val="163"/>
      </rPr>
      <t xml:space="preserve"> (X)</t>
    </r>
  </si>
  <si>
    <t>1.2.3</t>
  </si>
  <si>
    <r>
      <t xml:space="preserve">Phí thåm tra thiết kế công trình </t>
    </r>
    <r>
      <rPr>
        <b/>
        <sz val="9"/>
        <rFont val="Times New Roman"/>
        <family val="1"/>
        <charset val="163"/>
      </rPr>
      <t>(W2)</t>
    </r>
  </si>
  <si>
    <t>1.2.4</t>
  </si>
  <si>
    <t>Phí trọng tải</t>
  </si>
  <si>
    <t>Số PLP nộp NSNN</t>
  </si>
  <si>
    <t>2.1</t>
  </si>
  <si>
    <t>2.1.1</t>
  </si>
  <si>
    <t>2.1.2</t>
  </si>
  <si>
    <t>2.1.3</t>
  </si>
  <si>
    <t>2.1.4</t>
  </si>
  <si>
    <t>2.1.5</t>
  </si>
  <si>
    <t>2.1.6</t>
  </si>
  <si>
    <t>2.2</t>
  </si>
  <si>
    <t>2.2.1</t>
  </si>
  <si>
    <t>2.2.2</t>
  </si>
  <si>
    <t>2.2.3</t>
  </si>
  <si>
    <t>2.2.4</t>
  </si>
  <si>
    <t>Chi từ nguồn thu phí được để lại</t>
  </si>
  <si>
    <t>3.1</t>
  </si>
  <si>
    <t>Chi sự nghiệp</t>
  </si>
  <si>
    <t>3.1.1</t>
  </si>
  <si>
    <t>KP thực hiện chế độ tự chủ</t>
  </si>
  <si>
    <t>a</t>
  </si>
  <si>
    <t>Chi thanh toán cá nhân</t>
  </si>
  <si>
    <t>b</t>
  </si>
  <si>
    <t>Chi hàng hóa dịch vụ</t>
  </si>
  <si>
    <t>c</t>
  </si>
  <si>
    <t>Chi mua sắm, sữa chữa</t>
  </si>
  <si>
    <t>d</t>
  </si>
  <si>
    <t>Chi khác</t>
  </si>
  <si>
    <t>3.1.2</t>
  </si>
  <si>
    <t>KP không thực hiện chế độ tự chủ</t>
  </si>
  <si>
    <t>3.2</t>
  </si>
  <si>
    <t>Chi quản lý hành chính</t>
  </si>
  <si>
    <t>3.2.1</t>
  </si>
  <si>
    <t>3.2.2</t>
  </si>
  <si>
    <t>II</t>
  </si>
  <si>
    <t>Dự toán chi NSNN</t>
  </si>
  <si>
    <t>KP tiết kiệm 10% THCCTL- TC13.14</t>
  </si>
  <si>
    <t>KP chi cho CB làm đầu mối KSTTHC</t>
  </si>
  <si>
    <t>KP hoạt động của tổ chức cơ sở Đảng</t>
  </si>
  <si>
    <t>KP đối nội, đối ngoại</t>
  </si>
  <si>
    <t>KP thuê tư vấn lập chỉ số giá xây dựng</t>
  </si>
  <si>
    <t>1.2.5</t>
  </si>
  <si>
    <t>KP chi cho bộ phận tiếp nhận và trả kết quả</t>
  </si>
  <si>
    <t>1.2.6</t>
  </si>
  <si>
    <t>KP chi mua sắm, sửa chữa</t>
  </si>
  <si>
    <t>1.2.7</t>
  </si>
  <si>
    <t>KP chi cho công tác thu lệ phí</t>
  </si>
  <si>
    <t>1.2.8</t>
  </si>
  <si>
    <t>KP hoạt động của nhóm công tác thực hiện những giải pháp mang tính đột phá về phát triển KT-XH lĩnh vực hạ tầng giao thông</t>
  </si>
  <si>
    <t>1.2.9</t>
  </si>
  <si>
    <t>KP tiết kiệm 10% THCCTL- TC12.14</t>
  </si>
  <si>
    <t>1.2.10</t>
  </si>
  <si>
    <t>KP duy trì áp dụng hệ thống quản lý chất lượng năm 2018</t>
  </si>
  <si>
    <t>Chi sự nghiệp kinh tế</t>
  </si>
  <si>
    <t>KP hoạt động của Cảng vụ ĐTNĐ</t>
  </si>
  <si>
    <t>KP kiểm tra xử lý lục bình</t>
  </si>
  <si>
    <t>KP sửa đèn Led</t>
  </si>
  <si>
    <t>KP hoạt động của Trạm KTTT xe LĐ</t>
  </si>
  <si>
    <t>KP Đảm bảo TTATGT của Thanh tra Sở GTVT</t>
  </si>
  <si>
    <t>2.2.5</t>
  </si>
  <si>
    <t>KP trang bị đèn Led (chuyển nguồn 2017) -N15</t>
  </si>
  <si>
    <t xml:space="preserve">Chi Đảm bảo xã hội </t>
  </si>
  <si>
    <t>KP hỗ trợ Tết Nguyên Đán 2018</t>
  </si>
  <si>
    <t>Chi chương trình mục tiêu quốc gia</t>
  </si>
  <si>
    <t>4.1</t>
  </si>
  <si>
    <t>Chương trình mục tiêu quốc gia xây dựng nông thôn mới giai đoạn 2016-2020</t>
  </si>
  <si>
    <t>III</t>
  </si>
  <si>
    <t>Dự toán chi nguồn khác</t>
  </si>
  <si>
    <t>Nguồn trích 40% THCCTL (đảm bảo mức lương 1,3triệu)</t>
  </si>
  <si>
    <t>Nguồn Quỹ BTĐB chuyển về</t>
  </si>
  <si>
    <t>Nguồn KP Ủy thác
(Số dư tiền gửi)</t>
  </si>
  <si>
    <t>Thực hiện chế độ công khai tài chính theo Thông tư số 61/2017/TT-BTC ngày 15/6/2017 của Bộ Tài chính</t>
  </si>
  <si>
    <t>Ngày       tháng       năm 2018</t>
  </si>
  <si>
    <t>Thủ trưởng đơn vị</t>
  </si>
</sst>
</file>

<file path=xl/styles.xml><?xml version="1.0" encoding="utf-8"?>
<styleSheet xmlns="http://schemas.openxmlformats.org/spreadsheetml/2006/main">
  <numFmts count="8">
    <numFmt numFmtId="164" formatCode="_-* #,##0.00\ _F_B_-;\-* #,##0.00\ _F_B_-;_-* &quot;-&quot;??\ _F_B_-;_-@_-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_-* #,##0.00_-;\-* #,##0.00_-;_-* &quot;-&quot;??_-;_-@_-"/>
    <numFmt numFmtId="168" formatCode="_-* #,##0\ &quot;€&quot;_-;\-* #,##0\ &quot;€&quot;_-;_-* &quot;-&quot;\ &quot;€&quot;_-;_-@_-"/>
    <numFmt numFmtId="169" formatCode="\$#,##0\ ;\(\$#,##0\)"/>
    <numFmt numFmtId="170" formatCode="&quot;\&quot;#,##0.00;[Red]&quot;\&quot;\-#,##0.00"/>
    <numFmt numFmtId="171" formatCode="&quot;\&quot;#,##0;[Red]&quot;\&quot;\-#,##0"/>
  </numFmts>
  <fonts count="37">
    <font>
      <sz val="10"/>
      <name val="VNI-Times"/>
    </font>
    <font>
      <sz val="10"/>
      <name val="VNI-Times"/>
    </font>
    <font>
      <sz val="11"/>
      <name val="VNI-Times"/>
    </font>
    <font>
      <b/>
      <sz val="11"/>
      <name val="VNI-Times"/>
    </font>
    <font>
      <b/>
      <u/>
      <sz val="11"/>
      <name val="VNI-Times"/>
    </font>
    <font>
      <b/>
      <sz val="13"/>
      <name val="Times New Roman"/>
      <family val="1"/>
      <charset val="163"/>
    </font>
    <font>
      <sz val="13"/>
      <name val="VNI-Times"/>
    </font>
    <font>
      <i/>
      <sz val="13"/>
      <name val="Times New Roman"/>
      <family val="1"/>
      <charset val="163"/>
    </font>
    <font>
      <sz val="12"/>
      <name val="VNI-Times"/>
    </font>
    <font>
      <b/>
      <sz val="9"/>
      <name val="Times New Roman"/>
      <family val="1"/>
      <charset val="163"/>
    </font>
    <font>
      <sz val="11"/>
      <name val="Times New Roman"/>
      <family val="1"/>
      <charset val="163"/>
    </font>
    <font>
      <sz val="9"/>
      <name val="VNI-Times"/>
    </font>
    <font>
      <b/>
      <u/>
      <sz val="9"/>
      <name val="Times New Roman"/>
      <family val="1"/>
      <charset val="163"/>
    </font>
    <font>
      <b/>
      <u/>
      <sz val="9"/>
      <name val="Arial"/>
      <family val="2"/>
    </font>
    <font>
      <b/>
      <sz val="9"/>
      <name val="Arial"/>
      <family val="2"/>
    </font>
    <font>
      <b/>
      <sz val="12"/>
      <name val="VNI-Times"/>
    </font>
    <font>
      <sz val="9"/>
      <name val="Arial"/>
      <family val="2"/>
    </font>
    <font>
      <sz val="12"/>
      <name val="Times New Roman"/>
      <family val="1"/>
      <charset val="163"/>
    </font>
    <font>
      <sz val="9"/>
      <name val="Times New Roman"/>
      <family val="1"/>
      <charset val="163"/>
    </font>
    <font>
      <b/>
      <i/>
      <sz val="9"/>
      <name val="Arial"/>
      <family val="2"/>
    </font>
    <font>
      <b/>
      <i/>
      <sz val="9"/>
      <name val="Times New Roman"/>
      <family val="1"/>
      <charset val="163"/>
    </font>
    <font>
      <b/>
      <i/>
      <sz val="12"/>
      <name val="VNI-Times"/>
    </font>
    <font>
      <b/>
      <i/>
      <sz val="9"/>
      <name val="Arial"/>
      <family val="2"/>
      <charset val="163"/>
    </font>
    <font>
      <sz val="9"/>
      <name val="Arial"/>
      <family val="2"/>
      <charset val="163"/>
    </font>
    <font>
      <sz val="10"/>
      <name val="Arial"/>
      <family val="2"/>
    </font>
    <font>
      <i/>
      <sz val="11"/>
      <name val="Times New Roman"/>
      <family val="1"/>
      <charset val="163"/>
    </font>
    <font>
      <b/>
      <sz val="11"/>
      <name val="Times New Roman"/>
      <family val="1"/>
      <charset val="163"/>
    </font>
    <font>
      <sz val="14"/>
      <name val="??"/>
      <family val="3"/>
      <charset val="129"/>
    </font>
    <font>
      <sz val="10"/>
      <name val="???"/>
      <family val="3"/>
      <charset val="129"/>
    </font>
    <font>
      <i/>
      <sz val="12"/>
      <name val="VNI-Times"/>
    </font>
    <font>
      <sz val="10"/>
      <name val="VNI-Aptima"/>
    </font>
    <font>
      <b/>
      <sz val="12"/>
      <name val="Arial"/>
      <family val="2"/>
    </font>
    <font>
      <b/>
      <sz val="12"/>
      <name val="VN-NTime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164" fontId="1" fillId="0" borderId="0" applyFont="0" applyFill="0" applyBorder="0" applyAlignment="0" applyProtection="0"/>
    <xf numFmtId="0" fontId="17" fillId="0" borderId="0"/>
    <xf numFmtId="165" fontId="24" fillId="0" borderId="0" applyFont="0" applyFill="0" applyBorder="0" applyAlignment="0" applyProtection="0"/>
    <xf numFmtId="0" fontId="27" fillId="0" borderId="0" applyFont="0" applyFill="0" applyBorder="0" applyAlignment="0" applyProtection="0"/>
    <xf numFmtId="166" fontId="24" fillId="0" borderId="0" applyFon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10" fontId="24" fillId="0" borderId="0" applyFont="0" applyFill="0" applyBorder="0" applyAlignment="0" applyProtection="0"/>
    <xf numFmtId="0" fontId="28" fillId="0" borderId="0"/>
    <xf numFmtId="167" fontId="29" fillId="0" borderId="0"/>
    <xf numFmtId="164" fontId="29" fillId="0" borderId="0"/>
    <xf numFmtId="168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" fontId="30" fillId="0" borderId="8" applyBorder="0"/>
    <xf numFmtId="0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0" fontId="32" fillId="0" borderId="3" applyNumberFormat="0" applyFont="0" applyFill="0" applyBorder="0" applyAlignment="0">
      <alignment horizontal="center"/>
    </xf>
    <xf numFmtId="40" fontId="33" fillId="0" borderId="0" applyFont="0" applyFill="0" applyBorder="0" applyAlignment="0" applyProtection="0"/>
    <xf numFmtId="38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10" fontId="24" fillId="0" borderId="0" applyFont="0" applyFill="0" applyBorder="0" applyAlignment="0" applyProtection="0"/>
    <xf numFmtId="0" fontId="34" fillId="0" borderId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0" fontId="36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3" fontId="13" fillId="2" borderId="4" xfId="1" applyNumberFormat="1" applyFont="1" applyFill="1" applyBorder="1" applyAlignment="1">
      <alignment horizontal="right" vertical="center" wrapText="1"/>
    </xf>
    <xf numFmtId="3" fontId="13" fillId="2" borderId="4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/>
    </xf>
    <xf numFmtId="0" fontId="9" fillId="0" borderId="5" xfId="0" applyFont="1" applyBorder="1"/>
    <xf numFmtId="3" fontId="14" fillId="0" borderId="5" xfId="1" applyNumberFormat="1" applyFont="1" applyBorder="1" applyAlignment="1">
      <alignment horizontal="right"/>
    </xf>
    <xf numFmtId="3" fontId="14" fillId="0" borderId="5" xfId="0" applyNumberFormat="1" applyFont="1" applyBorder="1"/>
    <xf numFmtId="0" fontId="15" fillId="0" borderId="0" xfId="0" applyFont="1"/>
    <xf numFmtId="0" fontId="16" fillId="0" borderId="5" xfId="0" applyFont="1" applyBorder="1" applyAlignment="1">
      <alignment horizontal="center"/>
    </xf>
    <xf numFmtId="3" fontId="18" fillId="0" borderId="5" xfId="2" applyNumberFormat="1" applyFont="1" applyFill="1" applyBorder="1"/>
    <xf numFmtId="3" fontId="16" fillId="0" borderId="5" xfId="1" applyNumberFormat="1" applyFont="1" applyBorder="1" applyAlignment="1">
      <alignment horizontal="right"/>
    </xf>
    <xf numFmtId="3" fontId="16" fillId="0" borderId="5" xfId="0" applyNumberFormat="1" applyFont="1" applyBorder="1"/>
    <xf numFmtId="3" fontId="18" fillId="0" borderId="5" xfId="2" applyNumberFormat="1" applyFont="1" applyBorder="1"/>
    <xf numFmtId="0" fontId="19" fillId="0" borderId="5" xfId="0" applyFont="1" applyBorder="1" applyAlignment="1">
      <alignment horizontal="center"/>
    </xf>
    <xf numFmtId="0" fontId="20" fillId="0" borderId="5" xfId="0" applyFont="1" applyBorder="1"/>
    <xf numFmtId="3" fontId="19" fillId="0" borderId="5" xfId="1" applyNumberFormat="1" applyFont="1" applyBorder="1" applyAlignment="1">
      <alignment horizontal="right"/>
    </xf>
    <xf numFmtId="3" fontId="19" fillId="0" borderId="5" xfId="0" applyNumberFormat="1" applyFont="1" applyBorder="1"/>
    <xf numFmtId="0" fontId="21" fillId="0" borderId="0" xfId="0" applyFont="1"/>
    <xf numFmtId="0" fontId="18" fillId="0" borderId="5" xfId="0" applyFont="1" applyBorder="1"/>
    <xf numFmtId="0" fontId="22" fillId="0" borderId="5" xfId="0" applyFont="1" applyBorder="1" applyAlignment="1">
      <alignment horizontal="center"/>
    </xf>
    <xf numFmtId="3" fontId="22" fillId="0" borderId="5" xfId="1" applyNumberFormat="1" applyFont="1" applyBorder="1" applyAlignment="1">
      <alignment horizontal="right"/>
    </xf>
    <xf numFmtId="3" fontId="22" fillId="0" borderId="5" xfId="0" applyNumberFormat="1" applyFont="1" applyBorder="1"/>
    <xf numFmtId="0" fontId="14" fillId="3" borderId="5" xfId="0" applyFont="1" applyFill="1" applyBorder="1" applyAlignment="1">
      <alignment horizontal="center"/>
    </xf>
    <xf numFmtId="0" fontId="9" fillId="3" borderId="5" xfId="0" applyFont="1" applyFill="1" applyBorder="1"/>
    <xf numFmtId="3" fontId="14" fillId="3" borderId="5" xfId="1" applyNumberFormat="1" applyFont="1" applyFill="1" applyBorder="1" applyAlignment="1">
      <alignment horizontal="right"/>
    </xf>
    <xf numFmtId="3" fontId="14" fillId="3" borderId="5" xfId="0" applyNumberFormat="1" applyFont="1" applyFill="1" applyBorder="1"/>
    <xf numFmtId="3" fontId="16" fillId="0" borderId="0" xfId="1" applyNumberFormat="1" applyFont="1" applyBorder="1" applyAlignment="1">
      <alignment horizontal="right"/>
    </xf>
    <xf numFmtId="0" fontId="23" fillId="0" borderId="5" xfId="0" applyFont="1" applyBorder="1" applyAlignment="1">
      <alignment horizontal="center"/>
    </xf>
    <xf numFmtId="0" fontId="18" fillId="0" borderId="5" xfId="0" applyFont="1" applyBorder="1" applyAlignment="1">
      <alignment wrapText="1"/>
    </xf>
    <xf numFmtId="3" fontId="16" fillId="0" borderId="6" xfId="0" applyNumberFormat="1" applyFont="1" applyBorder="1"/>
    <xf numFmtId="0" fontId="16" fillId="0" borderId="6" xfId="0" applyFont="1" applyBorder="1" applyAlignment="1">
      <alignment horizontal="center"/>
    </xf>
    <xf numFmtId="0" fontId="18" fillId="4" borderId="5" xfId="0" applyFont="1" applyFill="1" applyBorder="1" applyAlignment="1">
      <alignment wrapText="1"/>
    </xf>
    <xf numFmtId="3" fontId="16" fillId="0" borderId="6" xfId="1" applyNumberFormat="1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9" fillId="0" borderId="5" xfId="0" applyFont="1" applyBorder="1" applyAlignment="1">
      <alignment wrapText="1"/>
    </xf>
    <xf numFmtId="3" fontId="14" fillId="0" borderId="6" xfId="1" applyNumberFormat="1" applyFont="1" applyBorder="1" applyAlignment="1">
      <alignment horizontal="right"/>
    </xf>
    <xf numFmtId="3" fontId="14" fillId="0" borderId="6" xfId="0" applyNumberFormat="1" applyFont="1" applyBorder="1"/>
    <xf numFmtId="0" fontId="24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wrapText="1"/>
    </xf>
    <xf numFmtId="3" fontId="2" fillId="0" borderId="7" xfId="0" applyNumberFormat="1" applyFont="1" applyFill="1" applyBorder="1"/>
    <xf numFmtId="0" fontId="8" fillId="0" borderId="0" xfId="0" applyFont="1" applyFill="1"/>
    <xf numFmtId="0" fontId="8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3" fontId="2" fillId="0" borderId="0" xfId="0" applyNumberFormat="1" applyFont="1" applyBorder="1"/>
    <xf numFmtId="0" fontId="25" fillId="0" borderId="0" xfId="0" applyFont="1" applyBorder="1"/>
    <xf numFmtId="3" fontId="25" fillId="0" borderId="0" xfId="0" applyNumberFormat="1" applyFont="1" applyBorder="1" applyAlignment="1">
      <alignment horizontal="center"/>
    </xf>
    <xf numFmtId="3" fontId="26" fillId="0" borderId="0" xfId="0" applyNumberFormat="1" applyFont="1" applyBorder="1" applyAlignment="1">
      <alignment horizontal="center"/>
    </xf>
    <xf numFmtId="3" fontId="10" fillId="0" borderId="0" xfId="0" applyNumberFormat="1" applyFont="1" applyBorder="1"/>
    <xf numFmtId="0" fontId="10" fillId="0" borderId="0" xfId="0" applyFont="1"/>
  </cellXfs>
  <cellStyles count="33">
    <cellStyle name="??" xfId="3"/>
    <cellStyle name="?? [0.00]_PRODUCT DETAIL Q1" xfId="4"/>
    <cellStyle name="?? [0]" xfId="5"/>
    <cellStyle name="???? [0.00]_PRODUCT DETAIL Q1" xfId="6"/>
    <cellStyle name="????_PRODUCT DETAIL Q1" xfId="7"/>
    <cellStyle name="???_HOBONG" xfId="8"/>
    <cellStyle name="??_(????)??????" xfId="9"/>
    <cellStyle name="=" xfId="10"/>
    <cellStyle name="=_Book1" xfId="11"/>
    <cellStyle name="Comma" xfId="1" builtinId="3"/>
    <cellStyle name="Comma 2" xfId="12"/>
    <cellStyle name="Comma 3" xfId="13"/>
    <cellStyle name="Comma0" xfId="14"/>
    <cellStyle name="Currency0" xfId="15"/>
    <cellStyle name="CHUONG" xfId="16"/>
    <cellStyle name="Date" xfId="17"/>
    <cellStyle name="Fixed" xfId="18"/>
    <cellStyle name="Header1" xfId="19"/>
    <cellStyle name="Header2" xfId="20"/>
    <cellStyle name="ÑONVÒ" xfId="21"/>
    <cellStyle name="Normal" xfId="0" builtinId="0"/>
    <cellStyle name="Normal_6.15.BAOCAOPLP" xfId="2"/>
    <cellStyle name="똿뗦먛귟 [0.00]_PRODUCT DETAIL Q1" xfId="22"/>
    <cellStyle name="똿뗦먛귟_PRODUCT DETAIL Q1" xfId="23"/>
    <cellStyle name="믅됞 [0.00]_PRODUCT DETAIL Q1" xfId="24"/>
    <cellStyle name="믅됞_PRODUCT DETAIL Q1" xfId="25"/>
    <cellStyle name="백분율_HOBONG" xfId="26"/>
    <cellStyle name="뷭?_BOOKSHIP" xfId="27"/>
    <cellStyle name="콤마 [0]_1202" xfId="28"/>
    <cellStyle name="콤마_1202" xfId="29"/>
    <cellStyle name="통화 [0]_1202" xfId="30"/>
    <cellStyle name="통화_1202" xfId="31"/>
    <cellStyle name="표준_(정보부문)월별인원계획" xfId="3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8.KHOANCHI%20mo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nh\d\NHUT\HO-SO-1999\THI%20XA\LE%20VAN%20TAM\BC-LE%20VAN%20TA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CHIN\duthau-phongcanhsat\HUNG\LUUXLS\KHKTHUAT\CBINH\CDSPHAM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QIII.18.CONGKHAITC%20moi%20-%20we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LUUDIA\HUNG\LUUXLS\KHKTHUAT\CYEN\LUUXLS\KHKTHUAT\CBINH\NKUBAN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LUUDIA\HUNG\LUUXLS\KHKTHUAT\CYEN\LUUXLS\KHKTHUAT\CBINH\NKUBAN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HDONG_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ddd_n2\c\DATA\NHUT\DT_MAU\DU_TOA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LUU\Dulieu\EXCEL\FILE_LE\Nam%202002\DMChau\DMChau\Khandai_DM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HUNG\LUUXLS\KHKTHUAT\CBINH\CDSPHAM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LUUDIA\HUNG\LUUXLS\KHKTHUAT\CYEN\LUUXLS\KHKTHUAT\CBINH\CDSPHAM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HUCHIENDT2017"/>
      <sheetName val="TH.PHI.18"/>
      <sheetName val="TH.LEPHI.18"/>
      <sheetName val="TH.NSNN40%.18"/>
      <sheetName val="TH.NSNN.18"/>
      <sheetName val="BCKHOANCHI"/>
      <sheetName val="PHANBOQUY"/>
      <sheetName val="chiTANGTN"/>
      <sheetName val="XL4Poppy"/>
    </sheetNames>
    <sheetDataSet>
      <sheetData sheetId="0" refreshError="1"/>
      <sheetData sheetId="1"/>
      <sheetData sheetId="2"/>
      <sheetData sheetId="3" refreshError="1"/>
      <sheetData sheetId="4">
        <row r="192">
          <cell r="E192">
            <v>92450000000</v>
          </cell>
          <cell r="K192">
            <v>12279000000</v>
          </cell>
        </row>
        <row r="193">
          <cell r="E193">
            <v>2093000000</v>
          </cell>
          <cell r="K193">
            <v>1214000000</v>
          </cell>
        </row>
      </sheetData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L KPHI 1"/>
      <sheetName val="Sheet1"/>
      <sheetName val="BC (CU)"/>
      <sheetName val="BC L-V-Tam"/>
      <sheetName val="DG-K.PHI 1"/>
      <sheetName val="DG-K.PHI 2"/>
      <sheetName val="DG-K.PHI 3"/>
      <sheetName val="CONG-SUA"/>
      <sheetName val="DEN BU"/>
      <sheetName val="TH KPHI 1"/>
      <sheetName val="TH KPHI 2"/>
      <sheetName val="TH KPHI 3"/>
      <sheetName val="cong trai"/>
      <sheetName val="cong phai"/>
      <sheetName val="KCAU 2L (p.an 1)"/>
      <sheetName val="KCAU 3L (p.an 2)"/>
      <sheetName val="TH KPHI 2 (2)"/>
      <sheetName val="TH KPHI (chinh)"/>
      <sheetName val="CONG-LVT (CU)"/>
      <sheetName val="TH VLIEU 1"/>
      <sheetName val="BIA BCAO"/>
      <sheetName val="MUC LUC (D)"/>
      <sheetName val="CAC CT NAM 2004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DThu"/>
      <sheetName val="Chart1"/>
      <sheetName val="THop Vtu"/>
      <sheetName val="XL4Poppy"/>
      <sheetName val="BC L_V_Tam"/>
      <sheetName val="Giathanh1m3BT"/>
      <sheetName val="Sheet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/>
      <sheetData sheetId="36"/>
      <sheetData sheetId="37"/>
      <sheetData sheetId="38" refreshError="1"/>
      <sheetData sheetId="39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1 (2)"/>
      <sheetName val="Sheet1 (3)"/>
      <sheetName val="Sheet2"/>
      <sheetName val="Sheet3  "/>
      <sheetName val="Sheet1 (4)"/>
      <sheetName val="Sheet1 (5)"/>
      <sheetName val="Sheet1 (6)"/>
      <sheetName val="Sheet2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6">
          <cell r="I16">
            <v>2415421.9700000002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S01.TT61.TH"/>
      <sheetName val="BS02.TT61.VPSO"/>
      <sheetName val="00000000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 (3)"/>
      <sheetName val="Sheet1 (4)"/>
      <sheetName val="Sheet1"/>
      <sheetName val="kiem ke quy"/>
      <sheetName val="Sheet3"/>
      <sheetName val="00000000"/>
      <sheetName val="10000000"/>
      <sheetName val="XL4Poppy"/>
    </sheetNames>
    <sheetDataSet>
      <sheetData sheetId="0" refreshError="1"/>
      <sheetData sheetId="1" refreshError="1">
        <row r="51">
          <cell r="J51">
            <v>12152369.620000003</v>
          </cell>
          <cell r="K51">
            <v>480591.08999999997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 (3)"/>
      <sheetName val="Sheet1 (4)"/>
      <sheetName val="Sheet1 (5)"/>
      <sheetName val="Sheet9 (2)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26"/>
      <sheetName val="Sheet52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5"/>
      <sheetName val="Sheet16"/>
      <sheetName val="Sheet17"/>
      <sheetName val="Sheet18"/>
      <sheetName val="Sheet20"/>
      <sheetName val="Sheet21"/>
      <sheetName val="Sheet22"/>
      <sheetName val="Sheet23"/>
      <sheetName val="Sheet24"/>
      <sheetName val="Sheet25"/>
      <sheetName val="Sheet19"/>
      <sheetName val="XDCB"/>
      <sheetName val="Sheet1 (6)"/>
      <sheetName val="XL4Poppy"/>
      <sheetName val="DI-ES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XDCB"/>
      <sheetName val="BANGTRA"/>
      <sheetName val="Sheet1"/>
      <sheetName val="Sheet2"/>
      <sheetName val="Sheet3"/>
      <sheetName val="C.SET"/>
      <sheetName val="DIEN"/>
      <sheetName val="NUOC"/>
      <sheetName val="LEPHIQUACAU"/>
      <sheetName val="Sheet5"/>
      <sheetName val="PTVL"/>
      <sheetName val="DIA CHI VL"/>
      <sheetName val="DON GIA"/>
      <sheetName val="VAN CHUYEN VT (2)"/>
      <sheetName val="THVL"/>
      <sheetName val="KINH PHI"/>
      <sheetName val="Sheet4"/>
      <sheetName val="Sheet4 (2)"/>
      <sheetName val="SL&amp;DATA"/>
      <sheetName val="KINH PHI (2)"/>
      <sheetName val="BC L-V-Tam"/>
      <sheetName val="gvl"/>
      <sheetName val="D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khoiluong"/>
      <sheetName val="vattu"/>
      <sheetName val="kinhphi"/>
      <sheetName val="dinhmuc"/>
      <sheetName val="khoan"/>
      <sheetName val="Sheet6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1 (2)"/>
      <sheetName val="Sheet1 (3)"/>
      <sheetName val="Sheet2"/>
      <sheetName val="Sheet3  "/>
      <sheetName val="Sheet1 (4)"/>
      <sheetName val="Sheet1 (5)"/>
      <sheetName val="Sheet1 (6)"/>
      <sheetName val="Sheet2 (2)"/>
      <sheetName val="kiem ke quy"/>
      <sheetName val="Sheet3"/>
      <sheetName val="00000000"/>
      <sheetName val="1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6">
          <cell r="I16">
            <v>2415421.9700000002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1 (2)"/>
      <sheetName val="Sheet1 (3)"/>
      <sheetName val="Sheet2"/>
      <sheetName val="Sheet3  "/>
      <sheetName val="Sheet1 (4)"/>
      <sheetName val="Sheet1 (5)"/>
      <sheetName val="Sheet1 (6)"/>
      <sheetName val="Sheet2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6">
          <cell r="I16">
            <v>2415421.9700000002</v>
          </cell>
          <cell r="J16">
            <v>301117.30999999994</v>
          </cell>
        </row>
      </sheetData>
      <sheetData sheetId="8" refreshError="1">
        <row r="15">
          <cell r="F15">
            <v>11357975.9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G106"/>
  <sheetViews>
    <sheetView tabSelected="1" topLeftCell="A34" workbookViewId="0">
      <selection activeCell="B14" sqref="B14"/>
    </sheetView>
  </sheetViews>
  <sheetFormatPr defaultRowHeight="17.25"/>
  <cols>
    <col min="1" max="1" width="7.5703125" style="10" customWidth="1"/>
    <col min="2" max="2" width="56.5703125" style="2" customWidth="1"/>
    <col min="3" max="5" width="15.7109375" style="2" customWidth="1"/>
    <col min="6" max="16384" width="9.140625" style="11"/>
  </cols>
  <sheetData>
    <row r="1" spans="1:5" s="2" customFormat="1" ht="16.5">
      <c r="A1" s="1" t="s">
        <v>0</v>
      </c>
    </row>
    <row r="2" spans="1:5" s="4" customFormat="1">
      <c r="A2" s="3" t="s">
        <v>1</v>
      </c>
    </row>
    <row r="3" spans="1:5" s="2" customFormat="1">
      <c r="A3" s="3" t="s">
        <v>2</v>
      </c>
    </row>
    <row r="4" spans="1:5" s="7" customFormat="1" ht="18" customHeight="1">
      <c r="A4" s="5" t="s">
        <v>3</v>
      </c>
      <c r="B4" s="6"/>
      <c r="C4" s="6"/>
      <c r="D4" s="6"/>
      <c r="E4" s="6"/>
    </row>
    <row r="5" spans="1:5" s="7" customFormat="1" ht="18" customHeight="1">
      <c r="A5" s="5" t="s">
        <v>4</v>
      </c>
      <c r="B5" s="5"/>
      <c r="C5" s="5"/>
      <c r="D5" s="5"/>
      <c r="E5" s="5"/>
    </row>
    <row r="6" spans="1:5" s="7" customFormat="1" ht="18" customHeight="1">
      <c r="A6" s="5" t="s">
        <v>5</v>
      </c>
      <c r="B6" s="5"/>
      <c r="C6" s="5"/>
      <c r="D6" s="5"/>
      <c r="E6" s="5"/>
    </row>
    <row r="7" spans="1:5" s="7" customFormat="1" ht="18" customHeight="1">
      <c r="A7" s="8" t="s">
        <v>6</v>
      </c>
      <c r="B7" s="9"/>
      <c r="C7" s="9"/>
      <c r="D7" s="9"/>
      <c r="E7" s="9"/>
    </row>
    <row r="8" spans="1:5" ht="13.5" customHeight="1"/>
    <row r="9" spans="1:5" s="15" customFormat="1" ht="24" customHeight="1">
      <c r="A9" s="12" t="s">
        <v>7</v>
      </c>
      <c r="B9" s="12" t="s">
        <v>8</v>
      </c>
      <c r="C9" s="13" t="s">
        <v>9</v>
      </c>
      <c r="D9" s="13" t="s">
        <v>10</v>
      </c>
      <c r="E9" s="14" t="s">
        <v>11</v>
      </c>
    </row>
    <row r="10" spans="1:5" s="20" customFormat="1" ht="12.75" customHeight="1">
      <c r="A10" s="16" t="s">
        <v>12</v>
      </c>
      <c r="B10" s="17" t="s">
        <v>13</v>
      </c>
      <c r="C10" s="18">
        <f>SUM(C11)</f>
        <v>0</v>
      </c>
      <c r="D10" s="18">
        <f>SUM(D11)</f>
        <v>7532030000</v>
      </c>
      <c r="E10" s="19"/>
    </row>
    <row r="11" spans="1:5" s="25" customFormat="1" ht="12.75" customHeight="1">
      <c r="A11" s="21">
        <v>1</v>
      </c>
      <c r="B11" s="22" t="s">
        <v>14</v>
      </c>
      <c r="C11" s="23">
        <f>SUM(C12,C19)</f>
        <v>0</v>
      </c>
      <c r="D11" s="23">
        <f>SUM(D12,D19)</f>
        <v>7532030000</v>
      </c>
      <c r="E11" s="24"/>
    </row>
    <row r="12" spans="1:5" s="25" customFormat="1" ht="12.75" customHeight="1">
      <c r="A12" s="21" t="s">
        <v>15</v>
      </c>
      <c r="B12" s="22" t="s">
        <v>16</v>
      </c>
      <c r="C12" s="23">
        <f>SUM(C13:C18)</f>
        <v>0</v>
      </c>
      <c r="D12" s="23">
        <f>SUM(D13:D18)</f>
        <v>4508070000</v>
      </c>
      <c r="E12" s="24"/>
    </row>
    <row r="13" spans="1:5" ht="12.75" customHeight="1">
      <c r="A13" s="26" t="s">
        <v>17</v>
      </c>
      <c r="B13" s="27" t="s">
        <v>18</v>
      </c>
      <c r="C13" s="28">
        <v>0</v>
      </c>
      <c r="D13" s="28">
        <v>4413020000</v>
      </c>
      <c r="E13" s="29"/>
    </row>
    <row r="14" spans="1:5" ht="12.75" customHeight="1">
      <c r="A14" s="26" t="s">
        <v>19</v>
      </c>
      <c r="B14" s="30" t="s">
        <v>20</v>
      </c>
      <c r="C14" s="28">
        <v>0</v>
      </c>
      <c r="D14" s="28">
        <v>250000</v>
      </c>
      <c r="E14" s="29"/>
    </row>
    <row r="15" spans="1:5" ht="12.75" customHeight="1">
      <c r="A15" s="26" t="s">
        <v>21</v>
      </c>
      <c r="B15" s="27" t="s">
        <v>22</v>
      </c>
      <c r="C15" s="28">
        <v>0</v>
      </c>
      <c r="D15" s="28">
        <v>90000000</v>
      </c>
      <c r="E15" s="29"/>
    </row>
    <row r="16" spans="1:5" ht="12.75" customHeight="1">
      <c r="A16" s="26" t="s">
        <v>23</v>
      </c>
      <c r="B16" s="30" t="s">
        <v>24</v>
      </c>
      <c r="C16" s="28">
        <v>0</v>
      </c>
      <c r="D16" s="28">
        <v>2000000</v>
      </c>
      <c r="E16" s="29"/>
    </row>
    <row r="17" spans="1:5" ht="12.75" customHeight="1">
      <c r="A17" s="26" t="s">
        <v>25</v>
      </c>
      <c r="B17" s="30" t="s">
        <v>26</v>
      </c>
      <c r="C17" s="28">
        <v>0</v>
      </c>
      <c r="D17" s="28">
        <v>2800000</v>
      </c>
      <c r="E17" s="29"/>
    </row>
    <row r="18" spans="1:5" ht="12.75" customHeight="1">
      <c r="A18" s="26" t="s">
        <v>27</v>
      </c>
      <c r="B18" s="30" t="s">
        <v>28</v>
      </c>
      <c r="C18" s="28">
        <v>0</v>
      </c>
      <c r="D18" s="28">
        <v>0</v>
      </c>
      <c r="E18" s="29"/>
    </row>
    <row r="19" spans="1:5" s="25" customFormat="1" ht="12.75" customHeight="1">
      <c r="A19" s="21" t="s">
        <v>29</v>
      </c>
      <c r="B19" s="22" t="s">
        <v>30</v>
      </c>
      <c r="C19" s="23">
        <f>SUM(C20:C23)</f>
        <v>0</v>
      </c>
      <c r="D19" s="23">
        <f>SUM(D20:D23)</f>
        <v>3023960000</v>
      </c>
      <c r="E19" s="24"/>
    </row>
    <row r="20" spans="1:5" ht="12.75" customHeight="1">
      <c r="A20" s="26" t="s">
        <v>31</v>
      </c>
      <c r="B20" s="30" t="s">
        <v>32</v>
      </c>
      <c r="C20" s="28">
        <v>0</v>
      </c>
      <c r="D20" s="28">
        <v>2334600000</v>
      </c>
      <c r="E20" s="29"/>
    </row>
    <row r="21" spans="1:5" ht="12.75" customHeight="1">
      <c r="A21" s="26" t="s">
        <v>33</v>
      </c>
      <c r="B21" s="30" t="s">
        <v>34</v>
      </c>
      <c r="C21" s="28">
        <v>0</v>
      </c>
      <c r="D21" s="28">
        <v>468360000</v>
      </c>
      <c r="E21" s="29"/>
    </row>
    <row r="22" spans="1:5" ht="12.75" customHeight="1">
      <c r="A22" s="26" t="s">
        <v>35</v>
      </c>
      <c r="B22" s="30" t="s">
        <v>36</v>
      </c>
      <c r="C22" s="28">
        <v>0</v>
      </c>
      <c r="D22" s="28">
        <v>221000000</v>
      </c>
      <c r="E22" s="29"/>
    </row>
    <row r="23" spans="1:5" ht="12.75" customHeight="1">
      <c r="A23" s="26" t="s">
        <v>37</v>
      </c>
      <c r="B23" s="30" t="s">
        <v>38</v>
      </c>
      <c r="C23" s="28">
        <v>0</v>
      </c>
      <c r="D23" s="28">
        <v>0</v>
      </c>
      <c r="E23" s="29"/>
    </row>
    <row r="24" spans="1:5" s="25" customFormat="1" ht="12.75" customHeight="1">
      <c r="A24" s="21">
        <v>2</v>
      </c>
      <c r="B24" s="22" t="s">
        <v>39</v>
      </c>
      <c r="C24" s="23">
        <f>SUM(C25,C32)</f>
        <v>0</v>
      </c>
      <c r="D24" s="23">
        <f>SUM(D25,D32)</f>
        <v>4530170000</v>
      </c>
      <c r="E24" s="24"/>
    </row>
    <row r="25" spans="1:5" ht="12.75" customHeight="1">
      <c r="A25" s="21" t="s">
        <v>40</v>
      </c>
      <c r="B25" s="22" t="s">
        <v>16</v>
      </c>
      <c r="C25" s="23">
        <f>SUM(C26:C31)</f>
        <v>0</v>
      </c>
      <c r="D25" s="23">
        <f>SUM(D26:D31)</f>
        <v>4508070000</v>
      </c>
      <c r="E25" s="24"/>
    </row>
    <row r="26" spans="1:5" ht="12.75" customHeight="1">
      <c r="A26" s="26" t="s">
        <v>41</v>
      </c>
      <c r="B26" s="27" t="s">
        <v>18</v>
      </c>
      <c r="C26" s="28">
        <v>0</v>
      </c>
      <c r="D26" s="28">
        <v>4413020000</v>
      </c>
      <c r="E26" s="29"/>
    </row>
    <row r="27" spans="1:5" ht="12.75" customHeight="1">
      <c r="A27" s="26" t="s">
        <v>42</v>
      </c>
      <c r="B27" s="30" t="s">
        <v>20</v>
      </c>
      <c r="C27" s="28">
        <v>0</v>
      </c>
      <c r="D27" s="28">
        <v>250000</v>
      </c>
      <c r="E27" s="29"/>
    </row>
    <row r="28" spans="1:5" ht="12.75" customHeight="1">
      <c r="A28" s="26" t="s">
        <v>43</v>
      </c>
      <c r="B28" s="27" t="s">
        <v>22</v>
      </c>
      <c r="C28" s="28">
        <v>0</v>
      </c>
      <c r="D28" s="28">
        <v>90000000</v>
      </c>
      <c r="E28" s="29"/>
    </row>
    <row r="29" spans="1:5" ht="12.75" customHeight="1">
      <c r="A29" s="26" t="s">
        <v>44</v>
      </c>
      <c r="B29" s="30" t="s">
        <v>24</v>
      </c>
      <c r="C29" s="28">
        <v>0</v>
      </c>
      <c r="D29" s="28">
        <v>2000000</v>
      </c>
      <c r="E29" s="29"/>
    </row>
    <row r="30" spans="1:5" ht="12.75" customHeight="1">
      <c r="A30" s="26" t="s">
        <v>45</v>
      </c>
      <c r="B30" s="30" t="s">
        <v>26</v>
      </c>
      <c r="C30" s="28">
        <v>0</v>
      </c>
      <c r="D30" s="28">
        <v>2800000</v>
      </c>
      <c r="E30" s="29"/>
    </row>
    <row r="31" spans="1:5" ht="12.75" customHeight="1">
      <c r="A31" s="26" t="s">
        <v>46</v>
      </c>
      <c r="B31" s="30" t="s">
        <v>28</v>
      </c>
      <c r="C31" s="28">
        <v>0</v>
      </c>
      <c r="D31" s="28">
        <v>0</v>
      </c>
      <c r="E31" s="29"/>
    </row>
    <row r="32" spans="1:5" ht="12.75" customHeight="1">
      <c r="A32" s="21" t="s">
        <v>47</v>
      </c>
      <c r="B32" s="22" t="s">
        <v>30</v>
      </c>
      <c r="C32" s="23">
        <f>SUM(C33:C36)</f>
        <v>0</v>
      </c>
      <c r="D32" s="23">
        <f>SUM(D33:D36)</f>
        <v>22100000</v>
      </c>
      <c r="E32" s="24"/>
    </row>
    <row r="33" spans="1:5" ht="12.75" customHeight="1">
      <c r="A33" s="26" t="s">
        <v>48</v>
      </c>
      <c r="B33" s="30" t="s">
        <v>32</v>
      </c>
      <c r="C33" s="28">
        <v>0</v>
      </c>
      <c r="D33" s="28">
        <v>0</v>
      </c>
      <c r="E33" s="29"/>
    </row>
    <row r="34" spans="1:5" ht="12.75" customHeight="1">
      <c r="A34" s="26" t="s">
        <v>49</v>
      </c>
      <c r="B34" s="30" t="s">
        <v>34</v>
      </c>
      <c r="C34" s="28">
        <v>0</v>
      </c>
      <c r="D34" s="28">
        <v>0</v>
      </c>
      <c r="E34" s="29"/>
    </row>
    <row r="35" spans="1:5" ht="12.75" customHeight="1">
      <c r="A35" s="26" t="s">
        <v>50</v>
      </c>
      <c r="B35" s="30" t="s">
        <v>36</v>
      </c>
      <c r="C35" s="28">
        <v>0</v>
      </c>
      <c r="D35" s="28">
        <v>22100000</v>
      </c>
      <c r="E35" s="29"/>
    </row>
    <row r="36" spans="1:5" ht="12.75" customHeight="1">
      <c r="A36" s="26" t="s">
        <v>51</v>
      </c>
      <c r="B36" s="30" t="s">
        <v>38</v>
      </c>
      <c r="C36" s="28">
        <v>0</v>
      </c>
      <c r="D36" s="28">
        <v>0</v>
      </c>
      <c r="E36" s="29"/>
    </row>
    <row r="37" spans="1:5" s="25" customFormat="1" ht="12.75" customHeight="1">
      <c r="A37" s="21">
        <v>3</v>
      </c>
      <c r="B37" s="22" t="s">
        <v>52</v>
      </c>
      <c r="C37" s="23">
        <f>SUM(C38,C49)</f>
        <v>0</v>
      </c>
      <c r="D37" s="23">
        <f>SUM(D38,D49)</f>
        <v>3001860000</v>
      </c>
      <c r="E37" s="24"/>
    </row>
    <row r="38" spans="1:5" s="25" customFormat="1" ht="12.75" customHeight="1">
      <c r="A38" s="21" t="s">
        <v>53</v>
      </c>
      <c r="B38" s="22" t="s">
        <v>54</v>
      </c>
      <c r="C38" s="23">
        <f>SUM(C39,C44)</f>
        <v>0</v>
      </c>
      <c r="D38" s="23">
        <f>SUM(D39,D44)</f>
        <v>3001860000</v>
      </c>
      <c r="E38" s="24"/>
    </row>
    <row r="39" spans="1:5" s="35" customFormat="1" ht="12.75" customHeight="1">
      <c r="A39" s="31" t="s">
        <v>55</v>
      </c>
      <c r="B39" s="32" t="s">
        <v>56</v>
      </c>
      <c r="C39" s="33">
        <f>SUM(C40:C43)</f>
        <v>0</v>
      </c>
      <c r="D39" s="33">
        <f>SUM(D40:D43)</f>
        <v>0</v>
      </c>
      <c r="E39" s="34"/>
    </row>
    <row r="40" spans="1:5" ht="12.75" customHeight="1">
      <c r="A40" s="26" t="s">
        <v>57</v>
      </c>
      <c r="B40" s="36" t="s">
        <v>58</v>
      </c>
      <c r="C40" s="28">
        <v>0</v>
      </c>
      <c r="D40" s="28">
        <v>0</v>
      </c>
      <c r="E40" s="29"/>
    </row>
    <row r="41" spans="1:5" ht="12.75" customHeight="1">
      <c r="A41" s="26" t="s">
        <v>59</v>
      </c>
      <c r="B41" s="36" t="s">
        <v>60</v>
      </c>
      <c r="C41" s="28">
        <v>0</v>
      </c>
      <c r="D41" s="28">
        <v>0</v>
      </c>
      <c r="E41" s="29"/>
    </row>
    <row r="42" spans="1:5" ht="12.75" customHeight="1">
      <c r="A42" s="26" t="s">
        <v>61</v>
      </c>
      <c r="B42" s="36" t="s">
        <v>62</v>
      </c>
      <c r="C42" s="28">
        <v>0</v>
      </c>
      <c r="D42" s="28">
        <v>0</v>
      </c>
      <c r="E42" s="29"/>
    </row>
    <row r="43" spans="1:5" ht="12.75" customHeight="1">
      <c r="A43" s="26" t="s">
        <v>63</v>
      </c>
      <c r="B43" s="36" t="s">
        <v>64</v>
      </c>
      <c r="C43" s="28">
        <v>0</v>
      </c>
      <c r="D43" s="28">
        <v>0</v>
      </c>
      <c r="E43" s="29"/>
    </row>
    <row r="44" spans="1:5" ht="12.75" customHeight="1">
      <c r="A44" s="37" t="s">
        <v>65</v>
      </c>
      <c r="B44" s="32" t="s">
        <v>66</v>
      </c>
      <c r="C44" s="38">
        <f>SUM(C45:C48)</f>
        <v>0</v>
      </c>
      <c r="D44" s="38">
        <f>SUM(D45:D48)</f>
        <v>3001860000</v>
      </c>
      <c r="E44" s="39"/>
    </row>
    <row r="45" spans="1:5" ht="12.75" customHeight="1">
      <c r="A45" s="26" t="s">
        <v>57</v>
      </c>
      <c r="B45" s="36" t="s">
        <v>58</v>
      </c>
      <c r="C45" s="28">
        <v>0</v>
      </c>
      <c r="D45" s="28">
        <v>195563727</v>
      </c>
      <c r="E45" s="29"/>
    </row>
    <row r="46" spans="1:5" ht="12.75" customHeight="1">
      <c r="A46" s="26" t="s">
        <v>59</v>
      </c>
      <c r="B46" s="36" t="s">
        <v>60</v>
      </c>
      <c r="C46" s="28">
        <v>0</v>
      </c>
      <c r="D46" s="28">
        <v>2689296273</v>
      </c>
      <c r="E46" s="29"/>
    </row>
    <row r="47" spans="1:5" ht="12.75" customHeight="1">
      <c r="A47" s="26" t="s">
        <v>61</v>
      </c>
      <c r="B47" s="36" t="s">
        <v>62</v>
      </c>
      <c r="C47" s="28">
        <v>0</v>
      </c>
      <c r="D47" s="28">
        <v>97000000</v>
      </c>
      <c r="E47" s="29"/>
    </row>
    <row r="48" spans="1:5" ht="12.75" customHeight="1">
      <c r="A48" s="26" t="s">
        <v>63</v>
      </c>
      <c r="B48" s="36" t="s">
        <v>64</v>
      </c>
      <c r="C48" s="28">
        <v>0</v>
      </c>
      <c r="D48" s="28">
        <v>20000000</v>
      </c>
      <c r="E48" s="29"/>
    </row>
    <row r="49" spans="1:5" s="25" customFormat="1" ht="12.75" customHeight="1">
      <c r="A49" s="21" t="s">
        <v>67</v>
      </c>
      <c r="B49" s="22" t="s">
        <v>68</v>
      </c>
      <c r="C49" s="23">
        <f>SUM(C50,C55)</f>
        <v>0</v>
      </c>
      <c r="D49" s="23">
        <f>SUM(D50,D55)</f>
        <v>0</v>
      </c>
      <c r="E49" s="24"/>
    </row>
    <row r="50" spans="1:5" s="35" customFormat="1" ht="12.75" customHeight="1">
      <c r="A50" s="31" t="s">
        <v>69</v>
      </c>
      <c r="B50" s="32" t="s">
        <v>56</v>
      </c>
      <c r="C50" s="33">
        <f>SUM(C51:C54)</f>
        <v>0</v>
      </c>
      <c r="D50" s="33">
        <f>SUM(D51:D54)</f>
        <v>0</v>
      </c>
      <c r="E50" s="34"/>
    </row>
    <row r="51" spans="1:5" ht="12.75" customHeight="1">
      <c r="A51" s="26" t="s">
        <v>57</v>
      </c>
      <c r="B51" s="36" t="s">
        <v>58</v>
      </c>
      <c r="C51" s="28">
        <v>0</v>
      </c>
      <c r="D51" s="28">
        <v>0</v>
      </c>
      <c r="E51" s="29"/>
    </row>
    <row r="52" spans="1:5" ht="12.75" customHeight="1">
      <c r="A52" s="26" t="s">
        <v>59</v>
      </c>
      <c r="B52" s="36" t="s">
        <v>60</v>
      </c>
      <c r="C52" s="28">
        <v>0</v>
      </c>
      <c r="D52" s="28">
        <v>0</v>
      </c>
      <c r="E52" s="29"/>
    </row>
    <row r="53" spans="1:5" ht="12.75" customHeight="1">
      <c r="A53" s="26" t="s">
        <v>61</v>
      </c>
      <c r="B53" s="36" t="s">
        <v>62</v>
      </c>
      <c r="C53" s="28">
        <v>0</v>
      </c>
      <c r="D53" s="28">
        <v>0</v>
      </c>
      <c r="E53" s="29"/>
    </row>
    <row r="54" spans="1:5" ht="12.75" customHeight="1">
      <c r="A54" s="26" t="s">
        <v>63</v>
      </c>
      <c r="B54" s="36" t="s">
        <v>64</v>
      </c>
      <c r="C54" s="28">
        <v>0</v>
      </c>
      <c r="D54" s="28">
        <v>0</v>
      </c>
      <c r="E54" s="29"/>
    </row>
    <row r="55" spans="1:5" s="35" customFormat="1" ht="12.75" customHeight="1">
      <c r="A55" s="31" t="s">
        <v>70</v>
      </c>
      <c r="B55" s="32" t="s">
        <v>66</v>
      </c>
      <c r="C55" s="33">
        <f>SUM(C56:C59)</f>
        <v>0</v>
      </c>
      <c r="D55" s="33">
        <f>SUM(D56:D59)</f>
        <v>0</v>
      </c>
      <c r="E55" s="34"/>
    </row>
    <row r="56" spans="1:5" ht="12.75" customHeight="1">
      <c r="A56" s="26" t="s">
        <v>57</v>
      </c>
      <c r="B56" s="36" t="s">
        <v>58</v>
      </c>
      <c r="C56" s="28">
        <v>0</v>
      </c>
      <c r="D56" s="28">
        <v>0</v>
      </c>
      <c r="E56" s="29"/>
    </row>
    <row r="57" spans="1:5" ht="12.75" customHeight="1">
      <c r="A57" s="26" t="s">
        <v>59</v>
      </c>
      <c r="B57" s="36" t="s">
        <v>60</v>
      </c>
      <c r="C57" s="28">
        <v>0</v>
      </c>
      <c r="D57" s="28">
        <v>0</v>
      </c>
      <c r="E57" s="29"/>
    </row>
    <row r="58" spans="1:5" ht="12.75" customHeight="1">
      <c r="A58" s="26" t="s">
        <v>61</v>
      </c>
      <c r="B58" s="36" t="s">
        <v>62</v>
      </c>
      <c r="C58" s="28">
        <v>0</v>
      </c>
      <c r="D58" s="28">
        <v>0</v>
      </c>
      <c r="E58" s="29"/>
    </row>
    <row r="59" spans="1:5" ht="12.75" customHeight="1">
      <c r="A59" s="26" t="s">
        <v>63</v>
      </c>
      <c r="B59" s="36" t="s">
        <v>64</v>
      </c>
      <c r="C59" s="28">
        <v>0</v>
      </c>
      <c r="D59" s="28">
        <v>0</v>
      </c>
      <c r="E59" s="29"/>
    </row>
    <row r="60" spans="1:5" ht="12.75" customHeight="1">
      <c r="A60" s="40" t="s">
        <v>71</v>
      </c>
      <c r="B60" s="41" t="s">
        <v>72</v>
      </c>
      <c r="C60" s="42">
        <f>SUM(C61,C79,C89,C91)</f>
        <v>2361257752</v>
      </c>
      <c r="D60" s="42">
        <f>SUM(D61,D79,D89,D91)</f>
        <v>18376057752</v>
      </c>
      <c r="E60" s="43"/>
    </row>
    <row r="61" spans="1:5" ht="12.75" customHeight="1">
      <c r="A61" s="21">
        <v>1</v>
      </c>
      <c r="B61" s="22" t="s">
        <v>68</v>
      </c>
      <c r="C61" s="23">
        <f>SUM(C62,C68)</f>
        <v>166683752</v>
      </c>
      <c r="D61" s="23">
        <f>SUM(D62,D68)</f>
        <v>6631683752</v>
      </c>
      <c r="E61" s="24"/>
    </row>
    <row r="62" spans="1:5" ht="12.75" customHeight="1">
      <c r="A62" s="21" t="s">
        <v>15</v>
      </c>
      <c r="B62" s="32" t="s">
        <v>56</v>
      </c>
      <c r="C62" s="23">
        <f>SUM(C63:C67)</f>
        <v>49753752</v>
      </c>
      <c r="D62" s="23">
        <f>SUM(D63:D67)</f>
        <v>3473753752</v>
      </c>
      <c r="E62" s="24"/>
    </row>
    <row r="63" spans="1:5" ht="12.75" customHeight="1">
      <c r="A63" s="26" t="s">
        <v>17</v>
      </c>
      <c r="B63" s="36" t="s">
        <v>58</v>
      </c>
      <c r="C63" s="28">
        <v>8476291</v>
      </c>
      <c r="D63" s="28">
        <f>2517168704+C63</f>
        <v>2525644995</v>
      </c>
      <c r="E63" s="29"/>
    </row>
    <row r="64" spans="1:5" ht="12.75" customHeight="1">
      <c r="A64" s="26" t="s">
        <v>19</v>
      </c>
      <c r="B64" s="36" t="s">
        <v>60</v>
      </c>
      <c r="C64" s="28">
        <v>0</v>
      </c>
      <c r="D64" s="28">
        <v>582831296</v>
      </c>
      <c r="E64" s="29"/>
    </row>
    <row r="65" spans="1:7" ht="12.75" customHeight="1">
      <c r="A65" s="26" t="s">
        <v>21</v>
      </c>
      <c r="B65" s="36" t="s">
        <v>62</v>
      </c>
      <c r="C65" s="28">
        <v>0</v>
      </c>
      <c r="D65" s="28">
        <v>153000000</v>
      </c>
      <c r="E65" s="29"/>
    </row>
    <row r="66" spans="1:7" ht="12.75" customHeight="1">
      <c r="A66" s="26" t="s">
        <v>23</v>
      </c>
      <c r="B66" s="36" t="s">
        <v>64</v>
      </c>
      <c r="C66" s="28">
        <v>0</v>
      </c>
      <c r="D66" s="28">
        <v>84000000</v>
      </c>
      <c r="E66" s="29"/>
    </row>
    <row r="67" spans="1:7" ht="12.75" customHeight="1">
      <c r="A67" s="26" t="s">
        <v>25</v>
      </c>
      <c r="B67" s="36" t="s">
        <v>73</v>
      </c>
      <c r="C67" s="28">
        <v>41277461</v>
      </c>
      <c r="D67" s="28">
        <f>87000000+C67</f>
        <v>128277461</v>
      </c>
      <c r="E67" s="29"/>
      <c r="G67" s="44"/>
    </row>
    <row r="68" spans="1:7" ht="12.75" customHeight="1">
      <c r="A68" s="21">
        <v>1.2</v>
      </c>
      <c r="B68" s="32" t="s">
        <v>66</v>
      </c>
      <c r="C68" s="33">
        <f>SUM(C69:C78)</f>
        <v>116930000</v>
      </c>
      <c r="D68" s="33">
        <f>SUM(D69:D78)</f>
        <v>3157930000</v>
      </c>
      <c r="E68" s="24"/>
    </row>
    <row r="69" spans="1:7" ht="12.75" customHeight="1">
      <c r="A69" s="45" t="s">
        <v>31</v>
      </c>
      <c r="B69" s="36" t="s">
        <v>74</v>
      </c>
      <c r="C69" s="28">
        <v>0</v>
      </c>
      <c r="D69" s="28">
        <v>16000000</v>
      </c>
      <c r="E69" s="29"/>
    </row>
    <row r="70" spans="1:7" ht="12.75" customHeight="1">
      <c r="A70" s="45" t="s">
        <v>33</v>
      </c>
      <c r="B70" s="36" t="s">
        <v>75</v>
      </c>
      <c r="C70" s="28">
        <v>0</v>
      </c>
      <c r="D70" s="28">
        <v>45000000</v>
      </c>
      <c r="E70" s="29"/>
    </row>
    <row r="71" spans="1:7" ht="12.75" customHeight="1">
      <c r="A71" s="45" t="s">
        <v>35</v>
      </c>
      <c r="B71" s="36" t="s">
        <v>76</v>
      </c>
      <c r="C71" s="28">
        <v>0</v>
      </c>
      <c r="D71" s="28">
        <v>45000000</v>
      </c>
      <c r="E71" s="29"/>
    </row>
    <row r="72" spans="1:7" ht="12.75" customHeight="1">
      <c r="A72" s="45" t="s">
        <v>37</v>
      </c>
      <c r="B72" s="36" t="s">
        <v>77</v>
      </c>
      <c r="C72" s="28">
        <v>0</v>
      </c>
      <c r="D72" s="28">
        <v>58000000</v>
      </c>
      <c r="E72" s="29"/>
    </row>
    <row r="73" spans="1:7" ht="12.75" customHeight="1">
      <c r="A73" s="45" t="s">
        <v>78</v>
      </c>
      <c r="B73" s="36" t="s">
        <v>79</v>
      </c>
      <c r="C73" s="28">
        <v>0</v>
      </c>
      <c r="D73" s="28">
        <v>5000000</v>
      </c>
      <c r="E73" s="29"/>
    </row>
    <row r="74" spans="1:7" ht="12.75" customHeight="1">
      <c r="A74" s="45" t="s">
        <v>80</v>
      </c>
      <c r="B74" s="36" t="s">
        <v>81</v>
      </c>
      <c r="C74" s="28">
        <v>0</v>
      </c>
      <c r="D74" s="28">
        <v>75000000</v>
      </c>
      <c r="E74" s="29"/>
    </row>
    <row r="75" spans="1:7" ht="12.75" customHeight="1">
      <c r="A75" s="45" t="s">
        <v>82</v>
      </c>
      <c r="B75" s="36" t="s">
        <v>83</v>
      </c>
      <c r="C75" s="28">
        <v>0</v>
      </c>
      <c r="D75" s="28">
        <v>2435000000</v>
      </c>
      <c r="E75" s="29"/>
    </row>
    <row r="76" spans="1:7" ht="27" customHeight="1">
      <c r="A76" s="45" t="s">
        <v>84</v>
      </c>
      <c r="B76" s="46" t="s">
        <v>85</v>
      </c>
      <c r="C76" s="28">
        <v>0</v>
      </c>
      <c r="D76" s="28">
        <v>72000000</v>
      </c>
      <c r="E76" s="29"/>
    </row>
    <row r="77" spans="1:7" ht="12.75" customHeight="1">
      <c r="A77" s="45" t="s">
        <v>86</v>
      </c>
      <c r="B77" s="36" t="s">
        <v>87</v>
      </c>
      <c r="C77" s="28">
        <v>110930000</v>
      </c>
      <c r="D77" s="28">
        <v>400930000</v>
      </c>
      <c r="E77" s="29"/>
    </row>
    <row r="78" spans="1:7" ht="12.75" customHeight="1">
      <c r="A78" s="45" t="s">
        <v>88</v>
      </c>
      <c r="B78" s="36" t="s">
        <v>89</v>
      </c>
      <c r="C78" s="28">
        <v>6000000</v>
      </c>
      <c r="D78" s="28">
        <f>C78</f>
        <v>6000000</v>
      </c>
      <c r="E78" s="29"/>
    </row>
    <row r="79" spans="1:7" s="25" customFormat="1" ht="12.75" customHeight="1">
      <c r="A79" s="21">
        <v>2</v>
      </c>
      <c r="B79" s="22" t="s">
        <v>90</v>
      </c>
      <c r="C79" s="23">
        <f>SUM(C84:C88)</f>
        <v>2194574000</v>
      </c>
      <c r="D79" s="23">
        <f>SUM(D84:D88)</f>
        <v>11674574000</v>
      </c>
      <c r="E79" s="24"/>
    </row>
    <row r="80" spans="1:7" s="35" customFormat="1" ht="12.75" customHeight="1">
      <c r="A80" s="31" t="s">
        <v>40</v>
      </c>
      <c r="B80" s="32" t="s">
        <v>56</v>
      </c>
      <c r="C80" s="33">
        <f>SUM(C81:C82)</f>
        <v>0</v>
      </c>
      <c r="D80" s="33">
        <f>SUM(D81:D82)</f>
        <v>0</v>
      </c>
      <c r="E80" s="34"/>
    </row>
    <row r="81" spans="1:5" ht="12.75" customHeight="1">
      <c r="A81" s="26" t="s">
        <v>41</v>
      </c>
      <c r="B81" s="36" t="s">
        <v>91</v>
      </c>
      <c r="C81" s="28">
        <v>0</v>
      </c>
      <c r="D81" s="28">
        <v>0</v>
      </c>
      <c r="E81" s="29"/>
    </row>
    <row r="82" spans="1:5" ht="12.75" customHeight="1">
      <c r="A82" s="26" t="s">
        <v>42</v>
      </c>
      <c r="B82" s="36" t="s">
        <v>73</v>
      </c>
      <c r="C82" s="28">
        <v>0</v>
      </c>
      <c r="D82" s="28">
        <v>0</v>
      </c>
      <c r="E82" s="29"/>
    </row>
    <row r="83" spans="1:5" s="35" customFormat="1" ht="12.75" customHeight="1">
      <c r="A83" s="31" t="s">
        <v>47</v>
      </c>
      <c r="B83" s="32" t="s">
        <v>66</v>
      </c>
      <c r="C83" s="33">
        <f>SUM(C84:C88)</f>
        <v>2194574000</v>
      </c>
      <c r="D83" s="33">
        <f>SUM(D84:D88)</f>
        <v>11674574000</v>
      </c>
      <c r="E83" s="34"/>
    </row>
    <row r="84" spans="1:5" ht="12.75" customHeight="1">
      <c r="A84" s="26" t="s">
        <v>48</v>
      </c>
      <c r="B84" s="36" t="s">
        <v>92</v>
      </c>
      <c r="C84" s="28">
        <v>1940000000</v>
      </c>
      <c r="D84" s="28">
        <f>1480000000+C84</f>
        <v>3420000000</v>
      </c>
      <c r="E84" s="29"/>
    </row>
    <row r="85" spans="1:5" ht="12.75" customHeight="1">
      <c r="A85" s="26" t="s">
        <v>49</v>
      </c>
      <c r="B85" s="36" t="s">
        <v>93</v>
      </c>
      <c r="C85" s="28">
        <v>0</v>
      </c>
      <c r="D85" s="28">
        <v>8000000000</v>
      </c>
      <c r="E85" s="29"/>
    </row>
    <row r="86" spans="1:5" ht="12.75" customHeight="1">
      <c r="A86" s="26" t="s">
        <v>50</v>
      </c>
      <c r="B86" s="46" t="s">
        <v>94</v>
      </c>
      <c r="C86" s="28">
        <v>0</v>
      </c>
      <c r="D86" s="28">
        <v>0</v>
      </c>
      <c r="E86" s="29"/>
    </row>
    <row r="87" spans="1:5" ht="12.75" customHeight="1">
      <c r="A87" s="26" t="s">
        <v>51</v>
      </c>
      <c r="B87" s="46" t="s">
        <v>95</v>
      </c>
      <c r="C87" s="28">
        <v>0</v>
      </c>
      <c r="D87" s="28">
        <v>0</v>
      </c>
      <c r="E87" s="47"/>
    </row>
    <row r="88" spans="1:5" ht="12.75" customHeight="1">
      <c r="A88" s="48" t="s">
        <v>96</v>
      </c>
      <c r="B88" s="49" t="s">
        <v>97</v>
      </c>
      <c r="C88" s="50">
        <v>254574000</v>
      </c>
      <c r="D88" s="50">
        <f>C88</f>
        <v>254574000</v>
      </c>
      <c r="E88" s="47"/>
    </row>
    <row r="89" spans="1:5" s="25" customFormat="1" ht="12.75" customHeight="1">
      <c r="A89" s="51">
        <v>3</v>
      </c>
      <c r="B89" s="52" t="s">
        <v>98</v>
      </c>
      <c r="C89" s="53">
        <f>SUM(C90)</f>
        <v>0</v>
      </c>
      <c r="D89" s="53">
        <f>SUM(D90)</f>
        <v>19800000</v>
      </c>
      <c r="E89" s="54"/>
    </row>
    <row r="90" spans="1:5" ht="12.75" customHeight="1">
      <c r="A90" s="48" t="s">
        <v>53</v>
      </c>
      <c r="B90" s="46" t="s">
        <v>99</v>
      </c>
      <c r="C90" s="28">
        <v>0</v>
      </c>
      <c r="D90" s="28">
        <v>19800000</v>
      </c>
      <c r="E90" s="47"/>
    </row>
    <row r="91" spans="1:5" s="25" customFormat="1" ht="12.75" customHeight="1">
      <c r="A91" s="51">
        <v>4</v>
      </c>
      <c r="B91" s="52" t="s">
        <v>100</v>
      </c>
      <c r="C91" s="53">
        <f>SUM(C92)</f>
        <v>0</v>
      </c>
      <c r="D91" s="53">
        <f>SUM(D92)</f>
        <v>50000000</v>
      </c>
      <c r="E91" s="54"/>
    </row>
    <row r="92" spans="1:5" ht="12.75" customHeight="1">
      <c r="A92" s="48" t="s">
        <v>101</v>
      </c>
      <c r="B92" s="46" t="s">
        <v>102</v>
      </c>
      <c r="C92" s="28">
        <v>0</v>
      </c>
      <c r="D92" s="28">
        <v>50000000</v>
      </c>
      <c r="E92" s="47"/>
    </row>
    <row r="93" spans="1:5" ht="12.75" customHeight="1">
      <c r="A93" s="40" t="s">
        <v>103</v>
      </c>
      <c r="B93" s="41" t="s">
        <v>104</v>
      </c>
      <c r="C93" s="42">
        <f>SUM(C94:C96)</f>
        <v>13493000000</v>
      </c>
      <c r="D93" s="42">
        <f>SUM(D94:D96)</f>
        <v>95043000000</v>
      </c>
      <c r="E93" s="43"/>
    </row>
    <row r="94" spans="1:5" ht="12.75" customHeight="1">
      <c r="A94" s="48">
        <v>1</v>
      </c>
      <c r="B94" s="46" t="s">
        <v>105</v>
      </c>
      <c r="C94" s="28">
        <v>0</v>
      </c>
      <c r="D94" s="28">
        <v>500000000</v>
      </c>
      <c r="E94" s="47"/>
    </row>
    <row r="95" spans="1:5" ht="12.75" customHeight="1">
      <c r="A95" s="48">
        <v>2</v>
      </c>
      <c r="B95" s="46" t="s">
        <v>106</v>
      </c>
      <c r="C95" s="28">
        <f>[1]TH.NSNN.18!$K$192</f>
        <v>12279000000</v>
      </c>
      <c r="D95" s="28">
        <f>[1]TH.NSNN.18!$E$192</f>
        <v>92450000000</v>
      </c>
      <c r="E95" s="47"/>
    </row>
    <row r="96" spans="1:5" ht="18" customHeight="1">
      <c r="A96" s="48">
        <v>3</v>
      </c>
      <c r="B96" s="46" t="s">
        <v>107</v>
      </c>
      <c r="C96" s="28">
        <f>[1]TH.NSNN.18!$K$193</f>
        <v>1214000000</v>
      </c>
      <c r="D96" s="28">
        <f>[1]TH.NSNN.18!$E$193</f>
        <v>2093000000</v>
      </c>
      <c r="E96" s="47"/>
    </row>
    <row r="97" spans="1:5" s="58" customFormat="1" ht="9" customHeight="1">
      <c r="A97" s="55"/>
      <c r="B97" s="56"/>
      <c r="C97" s="57"/>
      <c r="D97" s="57"/>
      <c r="E97" s="57"/>
    </row>
    <row r="98" spans="1:5" ht="9.75" customHeight="1">
      <c r="A98" s="59"/>
      <c r="B98" s="60"/>
      <c r="C98" s="61"/>
      <c r="D98" s="61"/>
      <c r="E98" s="61"/>
    </row>
    <row r="99" spans="1:5" ht="15" customHeight="1">
      <c r="A99" s="59"/>
      <c r="B99" s="62" t="s">
        <v>108</v>
      </c>
      <c r="C99" s="61"/>
      <c r="D99" s="61"/>
      <c r="E99" s="61"/>
    </row>
    <row r="100" spans="1:5" ht="15" customHeight="1">
      <c r="A100" s="59"/>
      <c r="B100" s="62"/>
      <c r="D100" s="63" t="s">
        <v>109</v>
      </c>
    </row>
    <row r="101" spans="1:5" ht="15" customHeight="1">
      <c r="A101" s="59"/>
      <c r="B101" s="62"/>
      <c r="D101" s="64" t="s">
        <v>110</v>
      </c>
    </row>
    <row r="102" spans="1:5" ht="15" customHeight="1">
      <c r="A102" s="59"/>
      <c r="B102" s="62"/>
      <c r="C102" s="61"/>
      <c r="D102" s="61"/>
      <c r="E102" s="65"/>
    </row>
    <row r="103" spans="1:5" ht="15" customHeight="1">
      <c r="A103" s="59"/>
      <c r="B103" s="62"/>
      <c r="C103" s="61"/>
      <c r="D103" s="61"/>
      <c r="E103" s="65"/>
    </row>
    <row r="104" spans="1:5">
      <c r="E104" s="66"/>
    </row>
    <row r="105" spans="1:5">
      <c r="E105" s="66"/>
    </row>
    <row r="106" spans="1:5">
      <c r="E106" s="66"/>
    </row>
  </sheetData>
  <mergeCells count="4">
    <mergeCell ref="A4:E4"/>
    <mergeCell ref="A5:E5"/>
    <mergeCell ref="A6:E6"/>
    <mergeCell ref="A7:E7"/>
  </mergeCells>
  <pageMargins left="0.32" right="0.18" top="0.25" bottom="0.39" header="0.16" footer="0.16"/>
  <pageSetup paperSize="9" scale="98" orientation="portrait" r:id="rId1"/>
  <headerFooter alignWithMargins="0">
    <oddFooter>&amp;L&amp;8&amp;F&amp;C&amp;P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1FB32B77BC6BCE469A20AE84AF97AF47" ma:contentTypeVersion="1" ma:contentTypeDescription="Upload an image." ma:contentTypeScope="" ma:versionID="b4da2adae13c588f052c06f8c8324a5a">
  <xsd:schema xmlns:xsd="http://www.w3.org/2001/XMLSchema" xmlns:xs="http://www.w3.org/2001/XMLSchema" xmlns:p="http://schemas.microsoft.com/office/2006/metadata/properties" xmlns:ns1="http://schemas.microsoft.com/sharepoint/v3" xmlns:ns2="780FFE3A-0846-4223-AD1A-992C07E03CB4" xmlns:ns3="http://schemas.microsoft.com/sharepoint/v3/fields" targetNamespace="http://schemas.microsoft.com/office/2006/metadata/properties" ma:root="true" ma:fieldsID="ad67d8f52a74939dd250bc22f5a2d32a" ns1:_="" ns2:_="" ns3:_="">
    <xsd:import namespace="http://schemas.microsoft.com/sharepoint/v3"/>
    <xsd:import namespace="780FFE3A-0846-4223-AD1A-992C07E03CB4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0FFE3A-0846-4223-AD1A-992C07E03CB4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780FFE3A-0846-4223-AD1A-992C07E03CB4" xsi:nil="true"/>
    <PublishingExpirationDate xmlns="http://schemas.microsoft.com/sharepoint/v3" xsi:nil="true"/>
    <PublishingStartDate xmlns="http://schemas.microsoft.com/sharepoint/v3" xsi:nil="true"/>
    <wic_System_Copyright xmlns="http://schemas.microsoft.com/sharepoint/v3/fields">Sở GTVT Tây Ninh</wic_System_Copyright>
  </documentManagement>
</p:properties>
</file>

<file path=customXml/itemProps1.xml><?xml version="1.0" encoding="utf-8"?>
<ds:datastoreItem xmlns:ds="http://schemas.openxmlformats.org/officeDocument/2006/customXml" ds:itemID="{104CE66E-E64B-4EBF-8685-C1BF3C0401A0}"/>
</file>

<file path=customXml/itemProps2.xml><?xml version="1.0" encoding="utf-8"?>
<ds:datastoreItem xmlns:ds="http://schemas.openxmlformats.org/officeDocument/2006/customXml" ds:itemID="{1257C128-2C5A-448F-BD1F-627127F720F9}"/>
</file>

<file path=customXml/itemProps3.xml><?xml version="1.0" encoding="utf-8"?>
<ds:datastoreItem xmlns:ds="http://schemas.openxmlformats.org/officeDocument/2006/customXml" ds:itemID="{8A42D0FA-ED14-4C5D-A747-BB5BC2684F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BS02.TT61.VPSO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Sở GTVT Tây Ninh</dc:creator>
  <cp:keywords/>
  <dc:description/>
  <cp:lastModifiedBy>A</cp:lastModifiedBy>
  <dcterms:created xsi:type="dcterms:W3CDTF">2018-10-15T09:24:28Z</dcterms:created>
  <dcterms:modified xsi:type="dcterms:W3CDTF">2018-10-15T09:24:58Z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0x0101009148F5A04DDD49CBA7127AADA5FB792B00AADE34325A8B49CDA8BB4DB53328F214001FB32B77BC6BCE469A20AE84AF97AF47</vt:lpwstr>
  </property>
</Properties>
</file>