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HANG\DANG TIN\NAM 2022\VP\"/>
    </mc:Choice>
  </mc:AlternateContent>
  <bookViews>
    <workbookView xWindow="-120" yWindow="-120" windowWidth="20730" windowHeight="11160"/>
  </bookViews>
  <sheets>
    <sheet name="BS03.QI-202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_mtc1">'[1]Sheet1 (4)'!$K$51</definedName>
    <definedName name="____nc1">'[1]Sheet1 (4)'!$J$51</definedName>
    <definedName name="____vl2" localSheetId="0">'[2]Sheet9 (2)'!#REF!</definedName>
    <definedName name="____vl2">'[2]Sheet9 (2)'!#REF!</definedName>
    <definedName name="___mtc1">'[1]Sheet1 (4)'!$K$51</definedName>
    <definedName name="___nc1">'[1]Sheet1 (4)'!$J$51</definedName>
    <definedName name="___vl2" localSheetId="0">'[2]Sheet9 (2)'!#REF!</definedName>
    <definedName name="___vl2">'[2]Sheet9 (2)'!#REF!</definedName>
    <definedName name="__mtc1">'[1]Sheet1 (4)'!$K$51</definedName>
    <definedName name="__nc1">'[1]Sheet1 (4)'!$J$51</definedName>
    <definedName name="__vl2" localSheetId="0">'[2]Sheet9 (2)'!#REF!</definedName>
    <definedName name="__vl2">'[2]Sheet9 (2)'!#REF!</definedName>
    <definedName name="_Fill" localSheetId="0" hidden="1">#REF!</definedName>
    <definedName name="_Fill" hidden="1">#REF!</definedName>
    <definedName name="_mtc1">'[1]Sheet1 (4)'!$K$51</definedName>
    <definedName name="_nc1">'[1]Sheet1 (4)'!$J$51</definedName>
    <definedName name="_vl2" localSheetId="0">'[2]Sheet9 (2)'!#REF!</definedName>
    <definedName name="_vl2">'[2]Sheet9 (2)'!#REF!</definedName>
    <definedName name="A" localSheetId="0">[3]Sheet26!#REF!</definedName>
    <definedName name="A">[3]Sheet26!#REF!</definedName>
    <definedName name="CONG" localSheetId="0">[3]Sheet26!#REF!</definedName>
    <definedName name="CONG">[3]Sheet26!#REF!</definedName>
    <definedName name="d0" localSheetId="0">[4]XDCB!#REF!</definedName>
    <definedName name="d0">[4]XDCB!#REF!</definedName>
    <definedName name="hh">[5]XL4Poppy!$B$1:$B$16</definedName>
    <definedName name="HNM" localSheetId="0">[3]Sheet26!#REF!</definedName>
    <definedName name="HNM">[3]Sheet26!#REF!</definedName>
    <definedName name="hung">'[6]Sheet1 (6)'!$I$16</definedName>
    <definedName name="HUYEÄN" localSheetId="0">[3]Sheet26!#REF!</definedName>
    <definedName name="HUYEÄN">[3]Sheet26!#REF!</definedName>
    <definedName name="MTC">'[7]Sheet1 (6)'!$J$16</definedName>
    <definedName name="n" localSheetId="0">#REF!</definedName>
    <definedName name="n">#REF!</definedName>
    <definedName name="NAÊM" localSheetId="0">[3]Sheet26!#REF!</definedName>
    <definedName name="NAÊM">[3]Sheet26!#REF!</definedName>
    <definedName name="NC">'[7]Sheet1 (6)'!$I$16</definedName>
    <definedName name="NGAØY" localSheetId="0">[3]Sheet26!#REF!</definedName>
    <definedName name="NGAØY">[3]Sheet26!#REF!</definedName>
    <definedName name="NHUT" localSheetId="0">'[8]BC L-V-Tam'!#REF!</definedName>
    <definedName name="NHUT">'[8]BC L-V-Tam'!#REF!</definedName>
    <definedName name="_xlnm.Print_Titles" localSheetId="0">'BS03.QI-2022 '!$11:$11</definedName>
    <definedName name="PTVT">'[9]Sheet1 (6)'!$I$16</definedName>
    <definedName name="SOÁ_HÑ" localSheetId="0">[3]Sheet26!#REF!</definedName>
    <definedName name="SOÁ_HÑ">[3]Sheet26!#REF!</definedName>
    <definedName name="SÔÛ_GT" localSheetId="0">[3]Sheet26!#REF!</definedName>
    <definedName name="SÔÛ_GT">[3]Sheet26!#REF!</definedName>
    <definedName name="TEÂN_COÂNG_TRÌNH" localSheetId="0">[3]Sheet26!#REF!</definedName>
    <definedName name="TEÂN_COÂNG_TRÌNH">[3]Sheet26!#REF!</definedName>
    <definedName name="THAÙNG" localSheetId="0">[3]Sheet26!#REF!</definedName>
    <definedName name="THAÙNG">[3]Sheet26!#REF!</definedName>
    <definedName name="TKCONG" localSheetId="0">[3]Sheet26!#REF!</definedName>
    <definedName name="TKCONG">[3]Sheet26!#REF!</definedName>
    <definedName name="TT" localSheetId="0">[3]Sheet26!#REF!</definedName>
    <definedName name="TT">[3]Sheet26!#REF!</definedName>
    <definedName name="VB" localSheetId="0">[3]Sheet26!#REF!</definedName>
    <definedName name="VB">[3]Sheet26!#REF!</definedName>
    <definedName name="VL">'[7]Sheet2 (2)'!$F$15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9" i="1" l="1"/>
  <c r="G55" i="1"/>
  <c r="F36" i="1" l="1"/>
  <c r="F32" i="1"/>
  <c r="E48" i="1"/>
  <c r="E47" i="1"/>
  <c r="F31" i="1" l="1"/>
  <c r="D36" i="1"/>
  <c r="D32" i="1"/>
  <c r="D31" i="1" s="1"/>
  <c r="G47" i="1"/>
  <c r="G48" i="1"/>
  <c r="C32" i="1" l="1"/>
  <c r="C36" i="1" l="1"/>
  <c r="F27" i="1"/>
  <c r="F23" i="1" l="1"/>
  <c r="F22" i="1" s="1"/>
  <c r="D23" i="1" l="1"/>
  <c r="G24" i="1"/>
  <c r="G38" i="1"/>
  <c r="G39" i="1"/>
  <c r="G40" i="1"/>
  <c r="G41" i="1"/>
  <c r="G42" i="1"/>
  <c r="G44" i="1"/>
  <c r="G45" i="1"/>
  <c r="G46" i="1"/>
  <c r="G49" i="1"/>
  <c r="G50" i="1"/>
  <c r="G51" i="1"/>
  <c r="G52" i="1"/>
  <c r="G37" i="1"/>
  <c r="G36" i="1" s="1"/>
  <c r="G33" i="1"/>
  <c r="G43" i="1"/>
  <c r="G23" i="1" l="1"/>
  <c r="E52" i="1"/>
  <c r="E51" i="1"/>
  <c r="E50" i="1"/>
  <c r="E49" i="1"/>
  <c r="E46" i="1"/>
  <c r="E45" i="1"/>
  <c r="E44" i="1"/>
  <c r="E43" i="1"/>
  <c r="E37" i="1"/>
  <c r="D60" i="1"/>
  <c r="G21" i="1"/>
  <c r="G25" i="1"/>
  <c r="E25" i="1"/>
  <c r="D27" i="1"/>
  <c r="G26" i="1"/>
  <c r="E24" i="1"/>
  <c r="C27" i="1"/>
  <c r="C23" i="1"/>
  <c r="E23" i="1" s="1"/>
  <c r="E27" i="1" l="1"/>
  <c r="C22" i="1"/>
  <c r="E28" i="1"/>
  <c r="G28" i="1"/>
  <c r="G27" i="1"/>
  <c r="E26" i="1"/>
  <c r="D22" i="1" l="1"/>
  <c r="G22" i="1" l="1"/>
  <c r="E22" i="1"/>
  <c r="G18" i="1"/>
  <c r="D15" i="1"/>
  <c r="G61" i="1" l="1"/>
  <c r="E61" i="1"/>
  <c r="E60" i="1" s="1"/>
  <c r="F60" i="1"/>
  <c r="G60" i="1" s="1"/>
  <c r="C60" i="1"/>
  <c r="E59" i="1"/>
  <c r="E58" i="1" s="1"/>
  <c r="F58" i="1"/>
  <c r="D58" i="1"/>
  <c r="C58" i="1"/>
  <c r="G57" i="1"/>
  <c r="E57" i="1"/>
  <c r="F56" i="1"/>
  <c r="D56" i="1"/>
  <c r="C56" i="1"/>
  <c r="E55" i="1"/>
  <c r="F54" i="1"/>
  <c r="D54" i="1"/>
  <c r="D53" i="1" s="1"/>
  <c r="C54" i="1"/>
  <c r="C53" i="1" s="1"/>
  <c r="E42" i="1"/>
  <c r="E41" i="1"/>
  <c r="E40" i="1"/>
  <c r="E39" i="1"/>
  <c r="E38" i="1"/>
  <c r="G35" i="1"/>
  <c r="E35" i="1"/>
  <c r="G34" i="1"/>
  <c r="E34" i="1"/>
  <c r="E33" i="1"/>
  <c r="G20" i="1"/>
  <c r="E20" i="1"/>
  <c r="F19" i="1"/>
  <c r="D19" i="1"/>
  <c r="C19" i="1"/>
  <c r="E18" i="1"/>
  <c r="G17" i="1"/>
  <c r="E17" i="1"/>
  <c r="G16" i="1"/>
  <c r="E16" i="1"/>
  <c r="F15" i="1"/>
  <c r="F14" i="1" s="1"/>
  <c r="F13" i="1" s="1"/>
  <c r="C15" i="1"/>
  <c r="E36" i="1" l="1"/>
  <c r="G32" i="1"/>
  <c r="G31" i="1" s="1"/>
  <c r="E32" i="1"/>
  <c r="E31" i="1" s="1"/>
  <c r="G54" i="1"/>
  <c r="G58" i="1"/>
  <c r="D30" i="1"/>
  <c r="D29" i="1" s="1"/>
  <c r="F53" i="1"/>
  <c r="G53" i="1" s="1"/>
  <c r="G19" i="1"/>
  <c r="G15" i="1"/>
  <c r="E53" i="1"/>
  <c r="E54" i="1"/>
  <c r="G56" i="1"/>
  <c r="E19" i="1"/>
  <c r="C14" i="1"/>
  <c r="C13" i="1" s="1"/>
  <c r="E15" i="1"/>
  <c r="E56" i="1"/>
  <c r="D14" i="1"/>
  <c r="C31" i="1" l="1"/>
  <c r="C30" i="1" s="1"/>
  <c r="F30" i="1"/>
  <c r="F29" i="1" s="1"/>
  <c r="G29" i="1" s="1"/>
  <c r="G14" i="1"/>
  <c r="D13" i="1"/>
  <c r="E14" i="1"/>
  <c r="C29" i="1" l="1"/>
  <c r="E29" i="1" s="1"/>
  <c r="E30" i="1"/>
  <c r="G30" i="1"/>
  <c r="E13" i="1"/>
  <c r="G13" i="1"/>
</calcChain>
</file>

<file path=xl/sharedStrings.xml><?xml version="1.0" encoding="utf-8"?>
<sst xmlns="http://schemas.openxmlformats.org/spreadsheetml/2006/main" count="107" uniqueCount="95">
  <si>
    <t>Biểu số 3 - Ban hành kèm theo Thông tư số 90/2018/TT-BTC ngày 28/9/2018 của Bộ Tài chính</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</si>
  <si>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</si>
  <si>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</si>
  <si>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</si>
  <si>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</si>
  <si>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</si>
  <si>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A</t>
  </si>
  <si>
    <t>Tổng số thu, chi, nộp ngân sách PLP</t>
  </si>
  <si>
    <t>I</t>
  </si>
  <si>
    <t>Số thu PLP</t>
  </si>
  <si>
    <t>Lệ phí</t>
  </si>
  <si>
    <t>1.1</t>
  </si>
  <si>
    <t>1.2</t>
  </si>
  <si>
    <t>1.3</t>
  </si>
  <si>
    <t>Phí</t>
  </si>
  <si>
    <t>2.1</t>
  </si>
  <si>
    <t>KP không thực hiện chế độ tự chủ</t>
  </si>
  <si>
    <t>Chi quản lý hành chính</t>
  </si>
  <si>
    <t>B</t>
  </si>
  <si>
    <t>Dự toán chi NSNN</t>
  </si>
  <si>
    <t>Nguồn ngân sách trong nước</t>
  </si>
  <si>
    <t xml:space="preserve">KP thực hiện chế độ tự chủ </t>
  </si>
  <si>
    <t>1.1.1</t>
  </si>
  <si>
    <t xml:space="preserve">Chi thanh toán cá nhân </t>
  </si>
  <si>
    <t>1.1.2</t>
  </si>
  <si>
    <t>1.1.3</t>
  </si>
  <si>
    <t>1.2.1</t>
  </si>
  <si>
    <t>1.2.2</t>
  </si>
  <si>
    <t>1.2.3</t>
  </si>
  <si>
    <t>1.2.4</t>
  </si>
  <si>
    <t>1.2.5</t>
  </si>
  <si>
    <t>1.2.6</t>
  </si>
  <si>
    <t>1.2.7</t>
  </si>
  <si>
    <t>1.2.8</t>
  </si>
  <si>
    <t>1.2.9</t>
  </si>
  <si>
    <t>1.2.10</t>
  </si>
  <si>
    <t>1.2.11</t>
  </si>
  <si>
    <t>Chi sự nghiệp kinh tế</t>
  </si>
  <si>
    <t>2.1.1</t>
  </si>
  <si>
    <t xml:space="preserve">Chi Đảm bảo xã hội </t>
  </si>
  <si>
    <t>3.1</t>
  </si>
  <si>
    <t>Chi sự nghiệp kinh tế_NS Trung ương</t>
  </si>
  <si>
    <t>4.1</t>
  </si>
  <si>
    <t>Thủ trưởng đơn vị</t>
  </si>
  <si>
    <t>Đơn vị: Sở Xây dựng Tây Ninh</t>
  </si>
  <si>
    <t xml:space="preserve">Lệ phí cấp giấy phép giấy xây dựng </t>
  </si>
  <si>
    <t>Lệ phí thông báo tiếp nhận hồ sơ công bố phối hợp</t>
  </si>
  <si>
    <t>Lệ phí cấp chứng chỉ hành nghề</t>
  </si>
  <si>
    <t xml:space="preserve">Phí thẩm định thiết kế </t>
  </si>
  <si>
    <t>Sự nghiệp đào tạo</t>
  </si>
  <si>
    <t>5.1</t>
  </si>
  <si>
    <t>Kinh phí hoạt động tổ chức Đảng</t>
  </si>
  <si>
    <t>Kinh phí văn bản quy phạm pháp luật</t>
  </si>
  <si>
    <t>Chi phí phục vụ công tác thu phí, lệ phí</t>
  </si>
  <si>
    <t>BCĐ cấp nước an toàn, chống thất thu nước sạch</t>
  </si>
  <si>
    <t xml:space="preserve">Kinh phí thực hiện công tác lập quy hoạch </t>
  </si>
  <si>
    <t>Kinh phí hỗ trợ Tết Nguyên Đán 2020</t>
  </si>
  <si>
    <t xml:space="preserve">Kinh phí thu hút nhân tài </t>
  </si>
  <si>
    <t>Chương: 419</t>
  </si>
  <si>
    <t>II</t>
  </si>
  <si>
    <t>Chi từ nguồn thu phí được để lại</t>
  </si>
  <si>
    <t>III</t>
  </si>
  <si>
    <t>Số PLP nộp NSNN</t>
  </si>
  <si>
    <t>Lệ phí cấp chứng chỉ hành nghề xây dựng và thiết kế CTXD</t>
  </si>
  <si>
    <t>Lệ phí thông báo tiếp nhận hồ sơ công bố hợp quy</t>
  </si>
  <si>
    <t>Phí thẩm định (Dự án đầu tư xây dựng, thiết kế kỹ thuật, dự toán xây dựng,…)</t>
  </si>
  <si>
    <t>Chi tiền công theo HĐ 68</t>
  </si>
  <si>
    <t>Chi nghiệp vụ - chuyên môn</t>
  </si>
  <si>
    <t>Kinh phí mua sắm, sửa chữa tài sản</t>
  </si>
  <si>
    <t>Chi khác (Đối nội, đối ngoại)</t>
  </si>
  <si>
    <t>Chi nghiệp vụ chuyên môn (lập chỉ số giá XD công trình)</t>
  </si>
  <si>
    <t>Kinh phí quản lý chất lượng (ISO)</t>
  </si>
  <si>
    <t>KP thực hiện đơn giá xây dựng công trình, đơn giá nhân công xây dựng, Giá ca máy và thiết bị thi công xây dựng trên địa bàn tỉnh Tây Ninh</t>
  </si>
  <si>
    <t xml:space="preserve">Kinh phí chi hoạt động thanh tra (phát hiện, thu hồi): </t>
  </si>
  <si>
    <t>Kinh phí chi hoạt động xử phạt hành chính:</t>
  </si>
  <si>
    <t>Kinh phí trang phục thanh tra</t>
  </si>
  <si>
    <t xml:space="preserve">Kinh phí xử lý khiếu nại tố cáo </t>
  </si>
  <si>
    <t>1.2.12</t>
  </si>
  <si>
    <t>1.2.13</t>
  </si>
  <si>
    <t>1.2.14</t>
  </si>
  <si>
    <t>1.2.15</t>
  </si>
  <si>
    <t>Chương trình phát triển đô thị tỉnh Tây Ninh giai đoạn 2021-2025, định hướng đến năm 2030</t>
  </si>
  <si>
    <t>Kế hoạch phát triển vật liệu xây dựng tỉnh Tây Ninh giai đoạn 2021-2025, định hướng đến năm 2030</t>
  </si>
  <si>
    <t>1.2.16</t>
  </si>
  <si>
    <t>CÔNG KHAI THỰC HIỆN DỰ TOÁN THU - CHI NGÂN SÁCH 
QUÝ I NĂM 2022</t>
  </si>
  <si>
    <t>(Kèm theo quyết định số:              /QĐ-SXD ngày           /4/2022 của Sở Xây dựng)</t>
  </si>
  <si>
    <t xml:space="preserve">      Sở Xây dựng Tây Ninh công khai tình hình thực hiện dự toán thu-chi ngân sách quý I năm 2022 như sau:</t>
  </si>
  <si>
    <t>Dự toán năm 2022</t>
  </si>
  <si>
    <t>Thực hiện quý I năm 2022</t>
  </si>
  <si>
    <t>Thực hiện quý I năm 2022/Dự toán năm 2022 (tỷ lệ %)</t>
  </si>
  <si>
    <t>Thực hiện quý I năm 2022 so với cùng kỳ năm 2021 (tỷ lệ %)</t>
  </si>
  <si>
    <t>Cùng kỳ quý 1 năm 2021
(đồng)</t>
  </si>
  <si>
    <t>Ngày       tháng 04 năm 2022</t>
  </si>
  <si>
    <t>Chương trình mục tiêu quốc gia XD nông thôn mới 2022</t>
  </si>
  <si>
    <t>KP cho CBCC làm đầu mối KS thủ tục hành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</si>
</sst>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B_-;\-* #,##0.00\ _F_B_-;_-* &quot;-&quot;??\ _F_B_-;_-@_-"/>
    <numFmt numFmtId="165" formatCode="#,##0.00_ ;\-#,##0.00\ "/>
    <numFmt numFmtId="166" formatCode="#,##0_ ;\-#,##0\ "/>
  </numFmts>
  <fonts count="33">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9"/>
      <name val="Times New Roman"/>
      <family val="1"/>
    </font>
    <font>
      <b/>
      <sz val="10"/>
      <name val="Times New Roman"/>
      <family val="1"/>
    </font>
    <font>
      <sz val="12"/>
      <name val="Times New Roman"/>
      <family val="1"/>
      <charset val="163"/>
    </font>
    <font>
      <i/>
      <sz val="13"/>
      <color theme="1"/>
      <name val="Calibri Light"/>
      <family val="1"/>
      <charset val="163"/>
      <scheme val="major"/>
    </font>
    <font>
      <i/>
      <sz val="13"/>
      <name val="Calibri Light"/>
      <family val="1"/>
      <charset val="163"/>
      <scheme val="major"/>
    </font>
    <font>
      <b/>
      <sz val="13"/>
      <color theme="1"/>
      <name val="Calibri Light"/>
      <family val="1"/>
      <charset val="163"/>
      <scheme val="major"/>
    </font>
    <font>
      <b/>
      <sz val="13"/>
      <name val="Calibri Light"/>
      <family val="1"/>
      <charset val="163"/>
      <scheme val="major"/>
    </font>
    <font>
      <sz val="8"/>
      <name val="VNI-Times"/>
    </font>
    <font>
      <sz val="10"/>
      <name val="Arial"/>
      <family val="2"/>
    </font>
    <font>
      <sz val="13"/>
      <color rgb="FFFF0000"/>
      <name val="Times New Roman"/>
      <family val="1"/>
    </font>
    <font>
      <i/>
      <sz val="13"/>
      <color theme="1"/>
      <name val="Times New Roman"/>
      <family val="1"/>
    </font>
    <font>
      <b/>
      <sz val="13"/>
      <color theme="1"/>
      <name val="Times New Roman"/>
      <family val="1"/>
    </font>
    <font>
      <sz val="13"/>
      <name val="Times New Roman"/>
      <family val="1"/>
    </font>
    <font>
      <b/>
      <sz val="11"/>
      <color theme="1"/>
      <name val="Times New Roman"/>
      <family val="1"/>
    </font>
    <font>
      <b/>
      <sz val="11"/>
      <color theme="4"/>
      <name val="Times New Roman"/>
      <family val="1"/>
    </font>
    <font>
      <b/>
      <u/>
      <sz val="11"/>
      <name val="Times New Roman"/>
      <family val="1"/>
    </font>
    <font>
      <b/>
      <i/>
      <sz val="11"/>
      <name val="Times New Roman"/>
      <family val="1"/>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16" fillId="0" borderId="0"/>
    <xf numFmtId="0" fontId="1" fillId="0" borderId="0"/>
    <xf numFmtId="0" fontId="22" fillId="0" borderId="0"/>
  </cellStyleXfs>
  <cellXfs count="124">
    <xf numFmtId="0" fontId="0" fillId="0" borderId="0" xfId="0"/>
    <xf numFmtId="0" fontId="3"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3" fillId="0" borderId="0" xfId="0" applyNumberFormat="1" applyFont="1"/>
    <xf numFmtId="2" fontId="7" fillId="0" borderId="0" xfId="0" applyNumberFormat="1" applyFont="1"/>
    <xf numFmtId="0" fontId="3" fillId="0" borderId="0" xfId="0" applyFont="1" applyAlignment="1">
      <alignment vertical="center"/>
    </xf>
    <xf numFmtId="0" fontId="10" fillId="0" borderId="0" xfId="0" applyFont="1" applyAlignment="1">
      <alignment horizontal="center"/>
    </xf>
    <xf numFmtId="0" fontId="12" fillId="0" borderId="0" xfId="0" applyFont="1"/>
    <xf numFmtId="2" fontId="12" fillId="0" borderId="0" xfId="0" applyNumberFormat="1" applyFont="1"/>
    <xf numFmtId="2" fontId="13" fillId="0" borderId="0" xfId="0" applyNumberFormat="1" applyFont="1"/>
    <xf numFmtId="0" fontId="15" fillId="0" borderId="0" xfId="0" applyFont="1"/>
    <xf numFmtId="2" fontId="3" fillId="0" borderId="0" xfId="0" applyNumberFormat="1" applyFont="1" applyAlignment="1">
      <alignment vertical="center"/>
    </xf>
    <xf numFmtId="0" fontId="19" fillId="0" borderId="0" xfId="4" applyFont="1" applyAlignment="1">
      <alignment vertical="center"/>
    </xf>
    <xf numFmtId="0" fontId="20" fillId="0" borderId="0" xfId="4" applyFont="1" applyAlignment="1">
      <alignment vertical="center"/>
    </xf>
    <xf numFmtId="0" fontId="15" fillId="0" borderId="0" xfId="0" applyFont="1" applyAlignment="1">
      <alignment vertical="center"/>
    </xf>
    <xf numFmtId="0" fontId="4" fillId="0" borderId="0" xfId="0" applyFont="1" applyAlignment="1">
      <alignment horizontal="center"/>
    </xf>
    <xf numFmtId="0" fontId="17" fillId="0" borderId="0" xfId="4" applyFont="1"/>
    <xf numFmtId="0" fontId="18" fillId="0" borderId="0" xfId="4" applyFont="1"/>
    <xf numFmtId="2" fontId="23" fillId="0" borderId="0" xfId="0" applyNumberFormat="1" applyFont="1"/>
    <xf numFmtId="0" fontId="24" fillId="0" borderId="0" xfId="4" applyFont="1" applyAlignment="1">
      <alignment horizontal="center"/>
    </xf>
    <xf numFmtId="2" fontId="23" fillId="0" borderId="0" xfId="0" applyNumberFormat="1" applyFont="1" applyAlignment="1">
      <alignment vertical="center"/>
    </xf>
    <xf numFmtId="0" fontId="25" fillId="0" borderId="0" xfId="4" applyFont="1" applyAlignment="1">
      <alignment horizontal="center" vertical="center"/>
    </xf>
    <xf numFmtId="0" fontId="26" fillId="0" borderId="0" xfId="0" applyFont="1"/>
    <xf numFmtId="0" fontId="3" fillId="2" borderId="0" xfId="0" applyFont="1" applyFill="1"/>
    <xf numFmtId="2" fontId="6" fillId="0" borderId="2" xfId="0" applyNumberFormat="1" applyFont="1" applyBorder="1" applyAlignment="1">
      <alignment horizontal="center" vertical="center" wrapText="1"/>
    </xf>
    <xf numFmtId="2" fontId="27"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 fontId="6" fillId="0" borderId="2" xfId="0" applyNumberFormat="1" applyFont="1" applyBorder="1" applyAlignment="1">
      <alignment horizontal="center" vertical="center" wrapText="1"/>
    </xf>
    <xf numFmtId="1" fontId="27"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166" fontId="29" fillId="2" borderId="4" xfId="1" applyNumberFormat="1" applyFont="1" applyFill="1" applyBorder="1" applyAlignment="1">
      <alignment horizontal="right" vertical="center" wrapText="1"/>
    </xf>
    <xf numFmtId="165" fontId="29" fillId="2" borderId="4" xfId="1" applyNumberFormat="1" applyFont="1" applyFill="1" applyBorder="1" applyAlignment="1">
      <alignment horizontal="right" vertical="center" wrapText="1"/>
    </xf>
    <xf numFmtId="4" fontId="29" fillId="2" borderId="4" xfId="0" applyNumberFormat="1" applyFont="1" applyFill="1" applyBorder="1" applyAlignment="1">
      <alignment horizontal="right" vertical="center" wrapText="1"/>
    </xf>
    <xf numFmtId="166" fontId="29" fillId="0" borderId="6" xfId="1" applyNumberFormat="1" applyFont="1" applyBorder="1" applyAlignment="1">
      <alignment horizontal="right"/>
    </xf>
    <xf numFmtId="165" fontId="29" fillId="0" borderId="6" xfId="1" applyNumberFormat="1" applyFont="1" applyBorder="1" applyAlignment="1">
      <alignment horizontal="right"/>
    </xf>
    <xf numFmtId="4" fontId="29" fillId="0" borderId="6" xfId="0" applyNumberFormat="1" applyFont="1" applyBorder="1" applyAlignment="1">
      <alignment horizontal="right"/>
    </xf>
    <xf numFmtId="166" fontId="6" fillId="0" borderId="6" xfId="1" applyNumberFormat="1" applyFont="1" applyBorder="1" applyAlignment="1">
      <alignment horizontal="right"/>
    </xf>
    <xf numFmtId="165" fontId="6" fillId="0" borderId="6" xfId="1" applyNumberFormat="1" applyFont="1" applyBorder="1" applyAlignment="1">
      <alignment horizontal="right"/>
    </xf>
    <xf numFmtId="4" fontId="6" fillId="0" borderId="6" xfId="0" applyNumberFormat="1" applyFont="1" applyBorder="1" applyAlignment="1">
      <alignment horizontal="right"/>
    </xf>
    <xf numFmtId="166" fontId="12" fillId="0" borderId="6" xfId="1" applyNumberFormat="1" applyFont="1" applyBorder="1" applyAlignment="1">
      <alignment horizontal="right"/>
    </xf>
    <xf numFmtId="165" fontId="12" fillId="0" borderId="6" xfId="1" applyNumberFormat="1" applyFont="1" applyBorder="1" applyAlignment="1">
      <alignment horizontal="right"/>
    </xf>
    <xf numFmtId="4" fontId="12" fillId="0" borderId="6" xfId="0" applyNumberFormat="1" applyFont="1" applyBorder="1" applyAlignment="1">
      <alignment horizontal="right"/>
    </xf>
    <xf numFmtId="4" fontId="29" fillId="2" borderId="6" xfId="1" applyNumberFormat="1" applyFont="1" applyFill="1" applyBorder="1" applyAlignment="1">
      <alignment horizontal="right"/>
    </xf>
    <xf numFmtId="4" fontId="6" fillId="0" borderId="6" xfId="1" applyNumberFormat="1" applyFont="1" applyBorder="1" applyAlignment="1">
      <alignment horizontal="right"/>
    </xf>
    <xf numFmtId="4" fontId="30" fillId="0" borderId="6" xfId="1" applyNumberFormat="1" applyFont="1" applyBorder="1" applyAlignment="1">
      <alignment horizontal="right"/>
    </xf>
    <xf numFmtId="4" fontId="12" fillId="0" borderId="6" xfId="1" applyNumberFormat="1" applyFont="1" applyBorder="1" applyAlignment="1">
      <alignment horizontal="right"/>
    </xf>
    <xf numFmtId="4" fontId="30" fillId="0" borderId="7" xfId="1" applyNumberFormat="1" applyFont="1" applyBorder="1" applyAlignment="1">
      <alignment horizontal="right"/>
    </xf>
    <xf numFmtId="4" fontId="12" fillId="0" borderId="5" xfId="1" applyNumberFormat="1" applyFont="1" applyBorder="1" applyAlignment="1">
      <alignment horizontal="right"/>
    </xf>
    <xf numFmtId="2" fontId="12" fillId="0" borderId="5" xfId="1" applyNumberFormat="1" applyFont="1" applyBorder="1" applyAlignment="1">
      <alignment horizontal="right"/>
    </xf>
    <xf numFmtId="4" fontId="12" fillId="0" borderId="5" xfId="0" applyNumberFormat="1" applyFont="1" applyBorder="1" applyAlignment="1">
      <alignment horizontal="right"/>
    </xf>
    <xf numFmtId="2" fontId="12" fillId="0" borderId="6" xfId="1" applyNumberFormat="1" applyFont="1" applyBorder="1" applyAlignment="1">
      <alignment horizontal="right"/>
    </xf>
    <xf numFmtId="4" fontId="4" fillId="0" borderId="6" xfId="1" applyNumberFormat="1" applyFont="1" applyBorder="1" applyAlignment="1">
      <alignment horizontal="right"/>
    </xf>
    <xf numFmtId="4" fontId="4" fillId="0" borderId="6" xfId="0" applyNumberFormat="1" applyFont="1" applyBorder="1" applyAlignment="1">
      <alignment horizontal="right"/>
    </xf>
    <xf numFmtId="4" fontId="6" fillId="0" borderId="7" xfId="1" applyNumberFormat="1" applyFont="1" applyBorder="1" applyAlignment="1">
      <alignment horizontal="right"/>
    </xf>
    <xf numFmtId="4" fontId="12" fillId="0" borderId="7" xfId="1" applyNumberFormat="1" applyFont="1" applyBorder="1" applyAlignment="1">
      <alignment horizontal="right"/>
    </xf>
    <xf numFmtId="4" fontId="30" fillId="0" borderId="6" xfId="0" applyNumberFormat="1" applyFont="1" applyBorder="1" applyAlignment="1">
      <alignment horizontal="right"/>
    </xf>
    <xf numFmtId="4" fontId="12" fillId="0" borderId="7" xfId="1" applyNumberFormat="1" applyFont="1" applyBorder="1" applyAlignment="1">
      <alignment horizontal="right" vertical="center"/>
    </xf>
    <xf numFmtId="4" fontId="12" fillId="0" borderId="6" xfId="0" applyNumberFormat="1" applyFont="1" applyBorder="1" applyAlignment="1">
      <alignment horizontal="right" vertical="center"/>
    </xf>
    <xf numFmtId="165" fontId="6" fillId="0" borderId="6" xfId="1" applyNumberFormat="1" applyFont="1" applyBorder="1" applyAlignment="1">
      <alignment horizontal="right" vertical="center"/>
    </xf>
    <xf numFmtId="165" fontId="12" fillId="0" borderId="8" xfId="1" applyNumberFormat="1" applyFont="1" applyBorder="1" applyAlignment="1">
      <alignment horizontal="right" vertical="center"/>
    </xf>
    <xf numFmtId="4" fontId="12" fillId="0" borderId="8" xfId="0" applyNumberFormat="1" applyFont="1" applyBorder="1" applyAlignment="1">
      <alignment horizontal="right" vertical="center"/>
    </xf>
    <xf numFmtId="0" fontId="6" fillId="2" borderId="4" xfId="0" applyFont="1" applyFill="1" applyBorder="1" applyAlignment="1">
      <alignment horizontal="center" vertical="center"/>
    </xf>
    <xf numFmtId="0" fontId="29" fillId="2" borderId="4" xfId="0" applyFont="1" applyFill="1" applyBorder="1" applyAlignment="1">
      <alignment horizontal="left" vertical="center"/>
    </xf>
    <xf numFmtId="0" fontId="31" fillId="0" borderId="6" xfId="0" applyFont="1" applyBorder="1" applyAlignment="1">
      <alignment horizontal="center"/>
    </xf>
    <xf numFmtId="0" fontId="31" fillId="0" borderId="6" xfId="0" applyFont="1" applyBorder="1"/>
    <xf numFmtId="0" fontId="27" fillId="0" borderId="6" xfId="0" applyFont="1" applyBorder="1" applyAlignment="1">
      <alignment horizontal="center"/>
    </xf>
    <xf numFmtId="0" fontId="27" fillId="0" borderId="6" xfId="0" applyFont="1" applyBorder="1"/>
    <xf numFmtId="0" fontId="32" fillId="0" borderId="6" xfId="0" applyFont="1" applyBorder="1" applyAlignment="1">
      <alignment horizontal="center"/>
    </xf>
    <xf numFmtId="3" fontId="12" fillId="0" borderId="5" xfId="3" applyNumberFormat="1" applyFont="1" applyBorder="1" applyAlignment="1">
      <alignment vertical="center"/>
    </xf>
    <xf numFmtId="3" fontId="12" fillId="0" borderId="6" xfId="3" applyNumberFormat="1" applyFont="1" applyBorder="1" applyAlignment="1">
      <alignment vertical="center"/>
    </xf>
    <xf numFmtId="0" fontId="6" fillId="0" borderId="6" xfId="0" applyFont="1" applyBorder="1" applyAlignment="1">
      <alignment horizontal="center"/>
    </xf>
    <xf numFmtId="0" fontId="6" fillId="0" borderId="6" xfId="0" applyFont="1" applyBorder="1"/>
    <xf numFmtId="0" fontId="12" fillId="0" borderId="6" xfId="0" applyFont="1" applyBorder="1" applyAlignment="1">
      <alignment horizontal="center"/>
    </xf>
    <xf numFmtId="3" fontId="12" fillId="0" borderId="6" xfId="3" applyNumberFormat="1" applyFont="1" applyBorder="1" applyAlignment="1">
      <alignment vertical="center" wrapText="1"/>
    </xf>
    <xf numFmtId="3" fontId="12" fillId="0" borderId="7" xfId="3" applyNumberFormat="1" applyFont="1" applyBorder="1" applyAlignment="1">
      <alignment vertical="center"/>
    </xf>
    <xf numFmtId="0" fontId="29" fillId="2" borderId="6" xfId="0" applyFont="1" applyFill="1" applyBorder="1" applyAlignment="1">
      <alignment horizontal="center"/>
    </xf>
    <xf numFmtId="0" fontId="29" fillId="2" borderId="6" xfId="0" applyFont="1" applyFill="1" applyBorder="1"/>
    <xf numFmtId="0" fontId="30" fillId="0" borderId="6" xfId="0" applyFont="1" applyBorder="1" applyAlignment="1">
      <alignment wrapText="1"/>
    </xf>
    <xf numFmtId="0" fontId="30" fillId="0" borderId="7" xfId="0" applyFont="1" applyBorder="1"/>
    <xf numFmtId="3" fontId="12" fillId="0" borderId="7" xfId="3" applyNumberFormat="1" applyFont="1" applyBorder="1" applyAlignment="1">
      <alignment vertical="center" wrapText="1"/>
    </xf>
    <xf numFmtId="0" fontId="4" fillId="0" borderId="6" xfId="0" applyFont="1" applyBorder="1" applyAlignment="1">
      <alignment horizontal="center"/>
    </xf>
    <xf numFmtId="0" fontId="12" fillId="0" borderId="7" xfId="0" quotePrefix="1" applyFont="1" applyBorder="1" applyAlignment="1">
      <alignment vertical="top" wrapText="1"/>
    </xf>
    <xf numFmtId="0" fontId="6" fillId="0" borderId="7" xfId="0" applyFont="1" applyBorder="1" applyAlignment="1">
      <alignment horizontal="center"/>
    </xf>
    <xf numFmtId="0" fontId="6" fillId="0" borderId="6" xfId="0" applyFont="1" applyBorder="1" applyAlignment="1">
      <alignment wrapText="1"/>
    </xf>
    <xf numFmtId="0" fontId="12" fillId="0" borderId="7" xfId="0" applyFont="1" applyBorder="1" applyAlignment="1">
      <alignment horizontal="center"/>
    </xf>
    <xf numFmtId="0" fontId="12" fillId="0" borderId="6" xfId="0" applyFont="1" applyBorder="1" applyAlignment="1">
      <alignment wrapText="1"/>
    </xf>
    <xf numFmtId="0" fontId="12" fillId="0" borderId="7" xfId="0" applyFont="1" applyBorder="1" applyAlignment="1">
      <alignment horizontal="center" vertical="center"/>
    </xf>
    <xf numFmtId="0" fontId="12" fillId="0" borderId="6" xfId="0" applyFont="1" applyBorder="1" applyAlignment="1">
      <alignment vertical="center" wrapText="1"/>
    </xf>
    <xf numFmtId="0" fontId="6" fillId="0" borderId="6" xfId="0" applyFont="1" applyBorder="1" applyAlignment="1">
      <alignment horizontal="center" vertical="center"/>
    </xf>
    <xf numFmtId="0" fontId="6" fillId="0" borderId="6" xfId="0" applyFont="1" applyBorder="1" applyAlignment="1">
      <alignment vertical="center" wrapText="1"/>
    </xf>
    <xf numFmtId="0" fontId="12" fillId="0" borderId="8" xfId="0" applyFont="1" applyBorder="1" applyAlignment="1">
      <alignment horizontal="center" vertical="center"/>
    </xf>
    <xf numFmtId="0" fontId="12" fillId="0" borderId="8" xfId="0" quotePrefix="1" applyFont="1" applyBorder="1" applyAlignment="1">
      <alignment vertical="center" wrapText="1"/>
    </xf>
    <xf numFmtId="10" fontId="29" fillId="2" borderId="5" xfId="2" applyNumberFormat="1" applyFont="1" applyFill="1" applyBorder="1" applyAlignment="1">
      <alignment horizontal="right"/>
    </xf>
    <xf numFmtId="10" fontId="6" fillId="2" borderId="5" xfId="2" applyNumberFormat="1" applyFont="1" applyFill="1" applyBorder="1" applyAlignment="1">
      <alignment horizontal="right"/>
    </xf>
    <xf numFmtId="10" fontId="12" fillId="2" borderId="5" xfId="2" applyNumberFormat="1" applyFont="1" applyFill="1" applyBorder="1" applyAlignment="1">
      <alignment horizontal="right"/>
    </xf>
    <xf numFmtId="10" fontId="6" fillId="0" borderId="6" xfId="1" applyNumberFormat="1" applyFont="1" applyBorder="1" applyAlignment="1">
      <alignment horizontal="right"/>
    </xf>
    <xf numFmtId="10" fontId="30" fillId="0" borderId="6" xfId="1" applyNumberFormat="1" applyFont="1" applyBorder="1" applyAlignment="1">
      <alignment horizontal="right"/>
    </xf>
    <xf numFmtId="10" fontId="30" fillId="0" borderId="7" xfId="1" applyNumberFormat="1" applyFont="1" applyBorder="1" applyAlignment="1">
      <alignment horizontal="right"/>
    </xf>
    <xf numFmtId="10" fontId="6" fillId="2" borderId="5" xfId="2" applyNumberFormat="1" applyFont="1" applyFill="1" applyBorder="1" applyAlignment="1">
      <alignment horizontal="right" vertical="center"/>
    </xf>
    <xf numFmtId="10" fontId="12" fillId="2" borderId="6" xfId="2" applyNumberFormat="1" applyFont="1" applyFill="1" applyBorder="1" applyAlignment="1">
      <alignment horizontal="right"/>
    </xf>
    <xf numFmtId="10" fontId="6" fillId="2" borderId="6" xfId="2" applyNumberFormat="1" applyFont="1" applyFill="1" applyBorder="1" applyAlignment="1">
      <alignment horizontal="right"/>
    </xf>
    <xf numFmtId="10" fontId="12" fillId="2" borderId="6" xfId="2" applyNumberFormat="1" applyFont="1" applyFill="1" applyBorder="1" applyAlignment="1">
      <alignment horizontal="right" vertical="center"/>
    </xf>
    <xf numFmtId="10" fontId="12" fillId="2" borderId="8" xfId="2" applyNumberFormat="1" applyFont="1" applyFill="1" applyBorder="1" applyAlignment="1">
      <alignment horizontal="right" vertical="center"/>
    </xf>
    <xf numFmtId="9" fontId="6" fillId="2" borderId="6" xfId="2" applyNumberFormat="1" applyFont="1" applyFill="1" applyBorder="1" applyAlignment="1">
      <alignment horizontal="right"/>
    </xf>
    <xf numFmtId="9" fontId="12" fillId="2" borderId="6" xfId="2" applyNumberFormat="1" applyFont="1" applyFill="1" applyBorder="1" applyAlignment="1">
      <alignment horizontal="right"/>
    </xf>
    <xf numFmtId="10" fontId="29" fillId="2" borderId="4" xfId="2" applyNumberFormat="1" applyFont="1" applyFill="1" applyBorder="1" applyAlignment="1">
      <alignment horizontal="right" vertical="center" wrapText="1"/>
    </xf>
    <xf numFmtId="10" fontId="29" fillId="0" borderId="6" xfId="2" applyNumberFormat="1" applyFont="1" applyBorder="1" applyAlignment="1">
      <alignment horizontal="right"/>
    </xf>
    <xf numFmtId="10" fontId="6" fillId="0" borderId="6" xfId="2" applyNumberFormat="1" applyFont="1" applyBorder="1" applyAlignment="1">
      <alignment horizontal="right"/>
    </xf>
    <xf numFmtId="10" fontId="12" fillId="0" borderId="6" xfId="2" applyNumberFormat="1" applyFont="1" applyBorder="1" applyAlignment="1">
      <alignment horizontal="right"/>
    </xf>
    <xf numFmtId="10" fontId="29" fillId="2" borderId="6" xfId="2" applyNumberFormat="1" applyFont="1" applyFill="1" applyBorder="1" applyAlignment="1">
      <alignment horizontal="right"/>
    </xf>
    <xf numFmtId="10" fontId="6" fillId="0" borderId="6" xfId="2" applyNumberFormat="1" applyFont="1" applyBorder="1" applyAlignment="1">
      <alignment horizontal="right" vertical="center"/>
    </xf>
    <xf numFmtId="10" fontId="12" fillId="0" borderId="6" xfId="2" applyNumberFormat="1" applyFont="1" applyBorder="1" applyAlignment="1">
      <alignment horizontal="right" vertical="center"/>
    </xf>
    <xf numFmtId="10" fontId="12" fillId="0" borderId="8" xfId="2" applyNumberFormat="1" applyFont="1" applyBorder="1" applyAlignment="1">
      <alignment horizontal="right" vertical="center"/>
    </xf>
    <xf numFmtId="2" fontId="12" fillId="0" borderId="9" xfId="0" applyNumberFormat="1" applyFont="1" applyBorder="1" applyAlignment="1">
      <alignment horizontal="right" vertical="center"/>
    </xf>
    <xf numFmtId="0" fontId="14" fillId="0" borderId="1" xfId="0" applyFont="1" applyBorder="1" applyAlignment="1">
      <alignment horizontal="right"/>
    </xf>
    <xf numFmtId="0" fontId="4" fillId="0" borderId="0" xfId="0"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vertical="center" wrapText="1"/>
    </xf>
    <xf numFmtId="0" fontId="10" fillId="0" borderId="0" xfId="0" applyFont="1" applyAlignment="1">
      <alignment horizontal="left" vertical="center" wrapText="1"/>
    </xf>
  </cellXfs>
  <cellStyles count="6">
    <cellStyle name="Comma" xfId="1" builtinId="3"/>
    <cellStyle name="Normal" xfId="0" builtinId="0"/>
    <cellStyle name="Normal 3" xfId="4"/>
    <cellStyle name="Normal 3 2" xfId="5"/>
    <cellStyle name="Normal_6.15.BAOCAOPLP"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topLeftCell="A26" zoomScaleNormal="100" workbookViewId="0">
      <selection activeCell="C36" sqref="C36"/>
    </sheetView>
  </sheetViews>
  <sheetFormatPr defaultColWidth="15.140625" defaultRowHeight="12.75"/>
  <cols>
    <col min="1" max="1" width="6.5703125" style="1" customWidth="1"/>
    <col min="2" max="2" width="52.5703125" style="1" customWidth="1"/>
    <col min="3" max="3" width="12.85546875" style="5" customWidth="1"/>
    <col min="4" max="4" width="13.28515625" style="6" customWidth="1"/>
    <col min="5" max="5" width="13.28515625" style="1" customWidth="1"/>
    <col min="6" max="6" width="10.42578125" style="1" bestFit="1" customWidth="1"/>
    <col min="7" max="7" width="14.42578125" style="1" customWidth="1"/>
    <col min="8" max="16384" width="15.140625" style="1"/>
  </cols>
  <sheetData>
    <row r="1" spans="1:7" ht="15">
      <c r="A1" s="118" t="s">
        <v>0</v>
      </c>
      <c r="B1" s="118"/>
      <c r="C1" s="118"/>
      <c r="D1" s="118"/>
      <c r="E1" s="118"/>
      <c r="F1" s="118"/>
      <c r="G1" s="118"/>
    </row>
    <row r="2" spans="1:7" ht="7.5" customHeight="1">
      <c r="A2" s="17"/>
      <c r="B2" s="17"/>
      <c r="C2" s="2"/>
      <c r="D2" s="3"/>
      <c r="E2" s="17"/>
      <c r="F2" s="17"/>
      <c r="G2" s="17"/>
    </row>
    <row r="3" spans="1:7" ht="14.25">
      <c r="A3" s="4" t="s">
        <v>44</v>
      </c>
    </row>
    <row r="4" spans="1:7" ht="14.25">
      <c r="A4" s="4" t="s">
        <v>58</v>
      </c>
    </row>
    <row r="5" spans="1:7" s="7" customFormat="1" ht="39" customHeight="1">
      <c r="A5" s="119" t="s">
        <v>84</v>
      </c>
      <c r="B5" s="119"/>
      <c r="C5" s="119"/>
      <c r="D5" s="119"/>
      <c r="E5" s="119"/>
      <c r="F5" s="119"/>
      <c r="G5" s="119"/>
    </row>
    <row r="6" spans="1:7" s="7" customFormat="1" ht="18.75">
      <c r="A6" s="120" t="s">
        <v>85</v>
      </c>
      <c r="B6" s="120"/>
      <c r="C6" s="120"/>
      <c r="D6" s="120"/>
      <c r="E6" s="120"/>
      <c r="F6" s="120"/>
      <c r="G6" s="120"/>
    </row>
    <row r="7" spans="1:7" ht="31.5" customHeight="1">
      <c r="A7" s="121" t="s">
        <v>1</v>
      </c>
      <c r="B7" s="121"/>
      <c r="C7" s="121"/>
      <c r="D7" s="121"/>
      <c r="E7" s="121"/>
      <c r="F7" s="121"/>
      <c r="G7" s="121"/>
    </row>
    <row r="8" spans="1:7" s="7" customFormat="1" ht="58.5" customHeight="1">
      <c r="A8" s="122" t="s">
        <v>2</v>
      </c>
      <c r="B8" s="122"/>
      <c r="C8" s="122"/>
      <c r="D8" s="122"/>
      <c r="E8" s="122"/>
      <c r="F8" s="122"/>
      <c r="G8" s="122"/>
    </row>
    <row r="9" spans="1:7" s="7" customFormat="1" ht="15.75">
      <c r="A9" s="123" t="s">
        <v>86</v>
      </c>
      <c r="B9" s="123"/>
      <c r="C9" s="123"/>
      <c r="D9" s="123"/>
      <c r="E9" s="123"/>
      <c r="F9" s="123"/>
      <c r="G9" s="123"/>
    </row>
    <row r="10" spans="1:7" ht="20.25" customHeight="1">
      <c r="A10" s="8"/>
      <c r="B10" s="9"/>
      <c r="C10" s="10"/>
      <c r="D10" s="11"/>
      <c r="E10" s="117" t="s">
        <v>3</v>
      </c>
      <c r="F10" s="117"/>
      <c r="G10" s="117"/>
    </row>
    <row r="11" spans="1:7" ht="78.75" customHeight="1">
      <c r="A11" s="28" t="s">
        <v>4</v>
      </c>
      <c r="B11" s="28" t="s">
        <v>5</v>
      </c>
      <c r="C11" s="26" t="s">
        <v>87</v>
      </c>
      <c r="D11" s="27" t="s">
        <v>88</v>
      </c>
      <c r="E11" s="28" t="s">
        <v>89</v>
      </c>
      <c r="F11" s="28" t="s">
        <v>91</v>
      </c>
      <c r="G11" s="28" t="s">
        <v>90</v>
      </c>
    </row>
    <row r="12" spans="1:7" ht="14.25">
      <c r="A12" s="28">
        <v>1</v>
      </c>
      <c r="B12" s="28">
        <v>2</v>
      </c>
      <c r="C12" s="29">
        <v>3</v>
      </c>
      <c r="D12" s="30">
        <v>4</v>
      </c>
      <c r="E12" s="31">
        <v>5</v>
      </c>
      <c r="F12" s="32"/>
      <c r="G12" s="29">
        <v>6</v>
      </c>
    </row>
    <row r="13" spans="1:7" s="25" customFormat="1" ht="16.5" customHeight="1">
      <c r="A13" s="64" t="s">
        <v>6</v>
      </c>
      <c r="B13" s="65" t="s">
        <v>7</v>
      </c>
      <c r="C13" s="33">
        <f>SUM(C14)</f>
        <v>1514</v>
      </c>
      <c r="D13" s="34">
        <f>SUM(D14)</f>
        <v>127.72</v>
      </c>
      <c r="E13" s="95">
        <f t="shared" ref="E13:E61" si="0">D13/C13</f>
        <v>8.435931307793923E-2</v>
      </c>
      <c r="F13" s="35">
        <f>SUM(F14)</f>
        <v>137.79000000000002</v>
      </c>
      <c r="G13" s="108">
        <f t="shared" ref="G13:G28" si="1">D13/F13</f>
        <v>0.92691777342332515</v>
      </c>
    </row>
    <row r="14" spans="1:7" ht="16.5" customHeight="1">
      <c r="A14" s="66" t="s">
        <v>8</v>
      </c>
      <c r="B14" s="67" t="s">
        <v>9</v>
      </c>
      <c r="C14" s="36">
        <f>SUM(C15,C19)</f>
        <v>1514</v>
      </c>
      <c r="D14" s="37">
        <f>SUM(D15,D19)</f>
        <v>127.72</v>
      </c>
      <c r="E14" s="95">
        <f t="shared" si="0"/>
        <v>8.435931307793923E-2</v>
      </c>
      <c r="F14" s="38">
        <f>SUM(F15,F19)</f>
        <v>137.79000000000002</v>
      </c>
      <c r="G14" s="109">
        <f t="shared" si="1"/>
        <v>0.92691777342332515</v>
      </c>
    </row>
    <row r="15" spans="1:7" ht="16.5" customHeight="1">
      <c r="A15" s="68">
        <v>1</v>
      </c>
      <c r="B15" s="69" t="s">
        <v>10</v>
      </c>
      <c r="C15" s="39">
        <f>SUM(C16:C18)</f>
        <v>114</v>
      </c>
      <c r="D15" s="40">
        <f>SUM(D16:D18)</f>
        <v>7.1999999999999993</v>
      </c>
      <c r="E15" s="96">
        <f t="shared" si="0"/>
        <v>6.3157894736842093E-2</v>
      </c>
      <c r="F15" s="41">
        <f>SUM(F16:F18)</f>
        <v>16.14</v>
      </c>
      <c r="G15" s="110">
        <f t="shared" si="1"/>
        <v>0.44609665427509287</v>
      </c>
    </row>
    <row r="16" spans="1:7" ht="16.5" customHeight="1">
      <c r="A16" s="70" t="s">
        <v>11</v>
      </c>
      <c r="B16" s="71" t="s">
        <v>45</v>
      </c>
      <c r="C16" s="42">
        <v>29</v>
      </c>
      <c r="D16" s="43">
        <v>0.6</v>
      </c>
      <c r="E16" s="97">
        <f>D16/C16</f>
        <v>2.0689655172413793E-2</v>
      </c>
      <c r="F16" s="44">
        <v>3.24</v>
      </c>
      <c r="G16" s="111">
        <f t="shared" si="1"/>
        <v>0.18518518518518517</v>
      </c>
    </row>
    <row r="17" spans="1:7" ht="16.5" customHeight="1">
      <c r="A17" s="70" t="s">
        <v>12</v>
      </c>
      <c r="B17" s="72" t="s">
        <v>64</v>
      </c>
      <c r="C17" s="42">
        <v>18</v>
      </c>
      <c r="D17" s="43">
        <v>1.05</v>
      </c>
      <c r="E17" s="97">
        <f>D17/C17</f>
        <v>5.8333333333333334E-2</v>
      </c>
      <c r="F17" s="44">
        <v>0</v>
      </c>
      <c r="G17" s="111" t="e">
        <f t="shared" si="1"/>
        <v>#DIV/0!</v>
      </c>
    </row>
    <row r="18" spans="1:7" ht="16.5" customHeight="1">
      <c r="A18" s="70" t="s">
        <v>13</v>
      </c>
      <c r="B18" s="72" t="s">
        <v>63</v>
      </c>
      <c r="C18" s="42">
        <v>67</v>
      </c>
      <c r="D18" s="43">
        <v>5.55</v>
      </c>
      <c r="E18" s="97">
        <f t="shared" si="0"/>
        <v>8.2835820895522383E-2</v>
      </c>
      <c r="F18" s="44">
        <v>12.9</v>
      </c>
      <c r="G18" s="111">
        <f t="shared" si="1"/>
        <v>0.43023255813953487</v>
      </c>
    </row>
    <row r="19" spans="1:7" ht="16.5" customHeight="1">
      <c r="A19" s="73">
        <v>2</v>
      </c>
      <c r="B19" s="74" t="s">
        <v>14</v>
      </c>
      <c r="C19" s="39">
        <f>SUM(C20:C20)</f>
        <v>1400</v>
      </c>
      <c r="D19" s="40">
        <f>SUM(D20:D20)</f>
        <v>120.52</v>
      </c>
      <c r="E19" s="96">
        <f t="shared" si="0"/>
        <v>8.6085714285714279E-2</v>
      </c>
      <c r="F19" s="41">
        <f>SUM(F20:F20)</f>
        <v>121.65</v>
      </c>
      <c r="G19" s="110">
        <f t="shared" si="1"/>
        <v>0.9907110563090834</v>
      </c>
    </row>
    <row r="20" spans="1:7" ht="28.5" customHeight="1">
      <c r="A20" s="75" t="s">
        <v>15</v>
      </c>
      <c r="B20" s="76" t="s">
        <v>65</v>
      </c>
      <c r="C20" s="42">
        <v>1400</v>
      </c>
      <c r="D20" s="43">
        <v>120.52</v>
      </c>
      <c r="E20" s="97">
        <f t="shared" si="0"/>
        <v>8.6085714285714279E-2</v>
      </c>
      <c r="F20" s="44">
        <v>121.65</v>
      </c>
      <c r="G20" s="111">
        <f t="shared" si="1"/>
        <v>0.9907110563090834</v>
      </c>
    </row>
    <row r="21" spans="1:7" ht="18" customHeight="1">
      <c r="A21" s="66" t="s">
        <v>59</v>
      </c>
      <c r="B21" s="67" t="s">
        <v>60</v>
      </c>
      <c r="C21" s="37">
        <v>0</v>
      </c>
      <c r="D21" s="37">
        <v>0</v>
      </c>
      <c r="E21" s="95">
        <v>0</v>
      </c>
      <c r="F21" s="38">
        <v>0</v>
      </c>
      <c r="G21" s="109" t="e">
        <f t="shared" si="1"/>
        <v>#DIV/0!</v>
      </c>
    </row>
    <row r="22" spans="1:7" ht="18" customHeight="1">
      <c r="A22" s="66" t="s">
        <v>61</v>
      </c>
      <c r="B22" s="67" t="s">
        <v>62</v>
      </c>
      <c r="C22" s="37">
        <f>C23+C27</f>
        <v>1514</v>
      </c>
      <c r="D22" s="37">
        <f>SUM(D23,D27)</f>
        <v>119.126</v>
      </c>
      <c r="E22" s="95">
        <f>D22/C22</f>
        <v>7.8682959048877149E-2</v>
      </c>
      <c r="F22" s="38">
        <f>F23+F27</f>
        <v>137.79000000000002</v>
      </c>
      <c r="G22" s="109">
        <f t="shared" si="1"/>
        <v>0.86454749981856438</v>
      </c>
    </row>
    <row r="23" spans="1:7" ht="18" customHeight="1">
      <c r="A23" s="68">
        <v>1</v>
      </c>
      <c r="B23" s="69" t="s">
        <v>10</v>
      </c>
      <c r="C23" s="40">
        <f>C24+C25+C26</f>
        <v>114</v>
      </c>
      <c r="D23" s="40">
        <f>SUM(D24:D26)</f>
        <v>7.1999999999999993</v>
      </c>
      <c r="E23" s="96">
        <f>D23/C23</f>
        <v>6.3157894736842093E-2</v>
      </c>
      <c r="F23" s="40">
        <f>SUM(F24:F26)</f>
        <v>16.14</v>
      </c>
      <c r="G23" s="110">
        <f t="shared" si="1"/>
        <v>0.44609665427509287</v>
      </c>
    </row>
    <row r="24" spans="1:7" ht="18" customHeight="1">
      <c r="A24" s="70" t="s">
        <v>11</v>
      </c>
      <c r="B24" s="71" t="s">
        <v>45</v>
      </c>
      <c r="C24" s="43">
        <v>29</v>
      </c>
      <c r="D24" s="43">
        <v>0.6</v>
      </c>
      <c r="E24" s="97">
        <f t="shared" si="0"/>
        <v>2.0689655172413793E-2</v>
      </c>
      <c r="F24" s="44">
        <v>3.24</v>
      </c>
      <c r="G24" s="111">
        <f t="shared" si="1"/>
        <v>0.18518518518518517</v>
      </c>
    </row>
    <row r="25" spans="1:7" ht="18" customHeight="1">
      <c r="A25" s="70" t="s">
        <v>12</v>
      </c>
      <c r="B25" s="72" t="s">
        <v>46</v>
      </c>
      <c r="C25" s="43">
        <v>18</v>
      </c>
      <c r="D25" s="43">
        <v>1.05</v>
      </c>
      <c r="E25" s="97">
        <f t="shared" si="0"/>
        <v>5.8333333333333334E-2</v>
      </c>
      <c r="F25" s="44">
        <v>0</v>
      </c>
      <c r="G25" s="111" t="e">
        <f t="shared" si="1"/>
        <v>#DIV/0!</v>
      </c>
    </row>
    <row r="26" spans="1:7" ht="18" customHeight="1">
      <c r="A26" s="70" t="s">
        <v>13</v>
      </c>
      <c r="B26" s="77" t="s">
        <v>47</v>
      </c>
      <c r="C26" s="43">
        <v>67</v>
      </c>
      <c r="D26" s="43">
        <v>5.55</v>
      </c>
      <c r="E26" s="97">
        <f t="shared" si="0"/>
        <v>8.2835820895522383E-2</v>
      </c>
      <c r="F26" s="44">
        <v>12.9</v>
      </c>
      <c r="G26" s="111">
        <f t="shared" si="1"/>
        <v>0.43023255813953487</v>
      </c>
    </row>
    <row r="27" spans="1:7" ht="18" customHeight="1">
      <c r="A27" s="73">
        <v>2</v>
      </c>
      <c r="B27" s="74" t="s">
        <v>14</v>
      </c>
      <c r="C27" s="40">
        <f>C28</f>
        <v>1400</v>
      </c>
      <c r="D27" s="40">
        <f>SUM(D28:D28)</f>
        <v>111.926</v>
      </c>
      <c r="E27" s="96">
        <f>D27/C27</f>
        <v>7.9947142857142856E-2</v>
      </c>
      <c r="F27" s="41">
        <f>F28</f>
        <v>121.65</v>
      </c>
      <c r="G27" s="111">
        <f t="shared" si="1"/>
        <v>0.92006576243321003</v>
      </c>
    </row>
    <row r="28" spans="1:7" ht="18" customHeight="1">
      <c r="A28" s="75" t="s">
        <v>15</v>
      </c>
      <c r="B28" s="77" t="s">
        <v>48</v>
      </c>
      <c r="C28" s="43">
        <v>1400</v>
      </c>
      <c r="D28" s="43">
        <v>111.926</v>
      </c>
      <c r="E28" s="97">
        <f t="shared" si="0"/>
        <v>7.9947142857142856E-2</v>
      </c>
      <c r="F28" s="44">
        <v>121.65</v>
      </c>
      <c r="G28" s="111">
        <f t="shared" si="1"/>
        <v>0.92006576243321003</v>
      </c>
    </row>
    <row r="29" spans="1:7" s="25" customFormat="1" ht="17.25" customHeight="1">
      <c r="A29" s="78" t="s">
        <v>18</v>
      </c>
      <c r="B29" s="79" t="s">
        <v>19</v>
      </c>
      <c r="C29" s="45">
        <f>C30</f>
        <v>6836</v>
      </c>
      <c r="D29" s="45">
        <f>D30</f>
        <v>1012.106</v>
      </c>
      <c r="E29" s="95">
        <f>D29/C29</f>
        <v>0.14805529549444119</v>
      </c>
      <c r="F29" s="45">
        <f>F30</f>
        <v>1160.992</v>
      </c>
      <c r="G29" s="112">
        <f t="shared" ref="G29:G35" si="2">D29/F29</f>
        <v>0.87175966759460877</v>
      </c>
    </row>
    <row r="30" spans="1:7" ht="17.25" customHeight="1">
      <c r="A30" s="78" t="s">
        <v>8</v>
      </c>
      <c r="B30" s="79" t="s">
        <v>20</v>
      </c>
      <c r="C30" s="45">
        <f>C31+C53+C56+C60+C58</f>
        <v>6836</v>
      </c>
      <c r="D30" s="45">
        <f>D31+D53+D56+D60+D58</f>
        <v>1012.106</v>
      </c>
      <c r="E30" s="95">
        <f t="shared" si="0"/>
        <v>0.14805529549444119</v>
      </c>
      <c r="F30" s="45">
        <f>F31+F53+F56+F60+F58</f>
        <v>1160.992</v>
      </c>
      <c r="G30" s="109">
        <f t="shared" si="2"/>
        <v>0.87175966759460877</v>
      </c>
    </row>
    <row r="31" spans="1:7" ht="17.25" customHeight="1">
      <c r="A31" s="73">
        <v>1</v>
      </c>
      <c r="B31" s="74" t="s">
        <v>17</v>
      </c>
      <c r="C31" s="46">
        <f>C32+C36</f>
        <v>6797</v>
      </c>
      <c r="D31" s="46">
        <f t="shared" ref="D31:G31" si="3">D32+D36</f>
        <v>973.10599999999999</v>
      </c>
      <c r="E31" s="98">
        <f t="shared" si="3"/>
        <v>0.78101139162656463</v>
      </c>
      <c r="F31" s="46">
        <f t="shared" si="3"/>
        <v>1096.752</v>
      </c>
      <c r="G31" s="98" t="e">
        <f t="shared" si="3"/>
        <v>#DIV/0!</v>
      </c>
    </row>
    <row r="32" spans="1:7" ht="17.25" customHeight="1">
      <c r="A32" s="75" t="s">
        <v>11</v>
      </c>
      <c r="B32" s="80" t="s">
        <v>21</v>
      </c>
      <c r="C32" s="47">
        <f>C33+C34+C35</f>
        <v>5005</v>
      </c>
      <c r="D32" s="47">
        <f t="shared" ref="D32:G32" si="4">D33+D34+D35</f>
        <v>916.11400000000003</v>
      </c>
      <c r="E32" s="99">
        <f t="shared" si="4"/>
        <v>0.45005132721432634</v>
      </c>
      <c r="F32" s="47">
        <f t="shared" si="4"/>
        <v>1043.652</v>
      </c>
      <c r="G32" s="99">
        <f t="shared" si="4"/>
        <v>2.5414907355301999</v>
      </c>
    </row>
    <row r="33" spans="1:7" ht="17.25" customHeight="1">
      <c r="A33" s="75" t="s">
        <v>22</v>
      </c>
      <c r="B33" s="77" t="s">
        <v>23</v>
      </c>
      <c r="C33" s="48">
        <v>3248</v>
      </c>
      <c r="D33" s="43">
        <v>746.53100000000006</v>
      </c>
      <c r="E33" s="97">
        <f t="shared" si="0"/>
        <v>0.22984328817733993</v>
      </c>
      <c r="F33" s="44">
        <v>844.92399999999998</v>
      </c>
      <c r="G33" s="111">
        <f t="shared" si="2"/>
        <v>0.88354810610185064</v>
      </c>
    </row>
    <row r="34" spans="1:7" ht="17.25" customHeight="1">
      <c r="A34" s="75" t="s">
        <v>24</v>
      </c>
      <c r="B34" s="77" t="s">
        <v>66</v>
      </c>
      <c r="C34" s="48">
        <v>693</v>
      </c>
      <c r="D34" s="43">
        <v>120.889</v>
      </c>
      <c r="E34" s="97">
        <f t="shared" si="0"/>
        <v>0.17444300144300143</v>
      </c>
      <c r="F34" s="44">
        <v>107.58</v>
      </c>
      <c r="G34" s="111">
        <f t="shared" si="2"/>
        <v>1.1237125859825245</v>
      </c>
    </row>
    <row r="35" spans="1:7" ht="17.25" customHeight="1">
      <c r="A35" s="75" t="s">
        <v>25</v>
      </c>
      <c r="B35" s="77" t="s">
        <v>67</v>
      </c>
      <c r="C35" s="48">
        <v>1064</v>
      </c>
      <c r="D35" s="43">
        <v>48.694000000000003</v>
      </c>
      <c r="E35" s="97">
        <f t="shared" si="0"/>
        <v>4.5765037593984967E-2</v>
      </c>
      <c r="F35" s="44">
        <v>91.147999999999996</v>
      </c>
      <c r="G35" s="111">
        <f t="shared" si="2"/>
        <v>0.53423004344582448</v>
      </c>
    </row>
    <row r="36" spans="1:7" ht="17.25" customHeight="1">
      <c r="A36" s="75" t="s">
        <v>12</v>
      </c>
      <c r="B36" s="81" t="s">
        <v>16</v>
      </c>
      <c r="C36" s="49">
        <f>SUM(C37:C52)</f>
        <v>1792</v>
      </c>
      <c r="D36" s="49">
        <f t="shared" ref="D36:G36" si="5">SUM(D37:D52)</f>
        <v>56.991999999999997</v>
      </c>
      <c r="E36" s="100">
        <f t="shared" si="5"/>
        <v>0.3309600644122383</v>
      </c>
      <c r="F36" s="49">
        <f t="shared" si="5"/>
        <v>53.100000000000009</v>
      </c>
      <c r="G36" s="100" t="e">
        <f t="shared" si="5"/>
        <v>#DIV/0!</v>
      </c>
    </row>
    <row r="37" spans="1:7" ht="17.25" customHeight="1">
      <c r="A37" s="75" t="s">
        <v>26</v>
      </c>
      <c r="B37" s="77" t="s">
        <v>68</v>
      </c>
      <c r="C37" s="50">
        <v>102</v>
      </c>
      <c r="D37" s="51">
        <v>0</v>
      </c>
      <c r="E37" s="97">
        <f>D37/C37</f>
        <v>0</v>
      </c>
      <c r="F37" s="52">
        <v>0</v>
      </c>
      <c r="G37" s="111" t="e">
        <f>D37/F37</f>
        <v>#DIV/0!</v>
      </c>
    </row>
    <row r="38" spans="1:7" ht="17.25" customHeight="1">
      <c r="A38" s="75" t="s">
        <v>27</v>
      </c>
      <c r="B38" s="77" t="s">
        <v>69</v>
      </c>
      <c r="C38" s="50">
        <v>72</v>
      </c>
      <c r="D38" s="51">
        <v>0</v>
      </c>
      <c r="E38" s="97">
        <f t="shared" si="0"/>
        <v>0</v>
      </c>
      <c r="F38" s="52">
        <v>0</v>
      </c>
      <c r="G38" s="111" t="e">
        <f t="shared" ref="G38:G52" si="6">D38/F38</f>
        <v>#DIV/0!</v>
      </c>
    </row>
    <row r="39" spans="1:7" ht="17.25" customHeight="1">
      <c r="A39" s="75" t="s">
        <v>28</v>
      </c>
      <c r="B39" s="77" t="s">
        <v>51</v>
      </c>
      <c r="C39" s="50">
        <v>54</v>
      </c>
      <c r="D39" s="51">
        <v>8.0459999999999994</v>
      </c>
      <c r="E39" s="97">
        <f t="shared" si="0"/>
        <v>0.14899999999999999</v>
      </c>
      <c r="F39" s="52">
        <v>10.48</v>
      </c>
      <c r="G39" s="111">
        <f t="shared" si="6"/>
        <v>0.76774809160305335</v>
      </c>
    </row>
    <row r="40" spans="1:7" ht="17.25" customHeight="1">
      <c r="A40" s="75" t="s">
        <v>29</v>
      </c>
      <c r="B40" s="77" t="s">
        <v>94</v>
      </c>
      <c r="C40" s="50">
        <v>16</v>
      </c>
      <c r="D40" s="51">
        <v>0</v>
      </c>
      <c r="E40" s="97">
        <f t="shared" si="0"/>
        <v>0</v>
      </c>
      <c r="F40" s="52">
        <v>0</v>
      </c>
      <c r="G40" s="111" t="e">
        <f t="shared" si="6"/>
        <v>#DIV/0!</v>
      </c>
    </row>
    <row r="41" spans="1:7" ht="17.25" customHeight="1">
      <c r="A41" s="75" t="s">
        <v>30</v>
      </c>
      <c r="B41" s="77" t="s">
        <v>70</v>
      </c>
      <c r="C41" s="50">
        <v>135</v>
      </c>
      <c r="D41" s="51">
        <v>0</v>
      </c>
      <c r="E41" s="97">
        <f t="shared" si="0"/>
        <v>0</v>
      </c>
      <c r="F41" s="52">
        <v>0</v>
      </c>
      <c r="G41" s="111" t="e">
        <f t="shared" si="6"/>
        <v>#DIV/0!</v>
      </c>
    </row>
    <row r="42" spans="1:7" ht="17.25" customHeight="1">
      <c r="A42" s="75" t="s">
        <v>31</v>
      </c>
      <c r="B42" s="77" t="s">
        <v>71</v>
      </c>
      <c r="C42" s="50">
        <v>10</v>
      </c>
      <c r="D42" s="51">
        <v>0</v>
      </c>
      <c r="E42" s="97">
        <f t="shared" si="0"/>
        <v>0</v>
      </c>
      <c r="F42" s="52">
        <v>0</v>
      </c>
      <c r="G42" s="111" t="e">
        <f t="shared" si="6"/>
        <v>#DIV/0!</v>
      </c>
    </row>
    <row r="43" spans="1:7" ht="17.25" customHeight="1">
      <c r="A43" s="75" t="s">
        <v>32</v>
      </c>
      <c r="B43" s="77" t="s">
        <v>53</v>
      </c>
      <c r="C43" s="50">
        <v>270</v>
      </c>
      <c r="D43" s="51">
        <v>48.344000000000001</v>
      </c>
      <c r="E43" s="97">
        <f t="shared" si="0"/>
        <v>0.17905185185185185</v>
      </c>
      <c r="F43" s="52">
        <v>40.150000000000006</v>
      </c>
      <c r="G43" s="111">
        <f t="shared" si="6"/>
        <v>1.2040846824408467</v>
      </c>
    </row>
    <row r="44" spans="1:7" ht="17.25" customHeight="1">
      <c r="A44" s="75" t="s">
        <v>33</v>
      </c>
      <c r="B44" s="77" t="s">
        <v>54</v>
      </c>
      <c r="C44" s="50">
        <v>23</v>
      </c>
      <c r="D44" s="51">
        <v>0</v>
      </c>
      <c r="E44" s="97">
        <f t="shared" si="0"/>
        <v>0</v>
      </c>
      <c r="F44" s="52">
        <v>0</v>
      </c>
      <c r="G44" s="111" t="e">
        <f t="shared" si="6"/>
        <v>#DIV/0!</v>
      </c>
    </row>
    <row r="45" spans="1:7" ht="17.25" customHeight="1">
      <c r="A45" s="75" t="s">
        <v>34</v>
      </c>
      <c r="B45" s="77" t="s">
        <v>52</v>
      </c>
      <c r="C45" s="50">
        <v>30</v>
      </c>
      <c r="D45" s="51">
        <v>0</v>
      </c>
      <c r="E45" s="97">
        <f t="shared" si="0"/>
        <v>0</v>
      </c>
      <c r="F45" s="52">
        <v>0</v>
      </c>
      <c r="G45" s="111" t="e">
        <f t="shared" si="6"/>
        <v>#DIV/0!</v>
      </c>
    </row>
    <row r="46" spans="1:7" ht="45">
      <c r="A46" s="75" t="s">
        <v>35</v>
      </c>
      <c r="B46" s="82" t="s">
        <v>72</v>
      </c>
      <c r="C46" s="50">
        <v>230</v>
      </c>
      <c r="D46" s="51">
        <v>0</v>
      </c>
      <c r="E46" s="97">
        <f t="shared" si="0"/>
        <v>0</v>
      </c>
      <c r="F46" s="52">
        <v>0</v>
      </c>
      <c r="G46" s="111" t="e">
        <f t="shared" si="6"/>
        <v>#DIV/0!</v>
      </c>
    </row>
    <row r="47" spans="1:7" ht="30">
      <c r="A47" s="75" t="s">
        <v>36</v>
      </c>
      <c r="B47" s="82" t="s">
        <v>81</v>
      </c>
      <c r="C47" s="48">
        <v>338</v>
      </c>
      <c r="D47" s="51">
        <v>0</v>
      </c>
      <c r="E47" s="97">
        <f>D47/C47</f>
        <v>0</v>
      </c>
      <c r="F47" s="52">
        <v>0</v>
      </c>
      <c r="G47" s="111" t="e">
        <f>D47/F47</f>
        <v>#DIV/0!</v>
      </c>
    </row>
    <row r="48" spans="1:7" ht="30">
      <c r="A48" s="75" t="s">
        <v>77</v>
      </c>
      <c r="B48" s="82" t="s">
        <v>82</v>
      </c>
      <c r="C48" s="48">
        <v>135</v>
      </c>
      <c r="D48" s="51">
        <v>0</v>
      </c>
      <c r="E48" s="97">
        <f>D48/C48</f>
        <v>0</v>
      </c>
      <c r="F48" s="52">
        <v>0</v>
      </c>
      <c r="G48" s="111" t="e">
        <f>D48/F48</f>
        <v>#DIV/0!</v>
      </c>
    </row>
    <row r="49" spans="1:7" ht="18" customHeight="1">
      <c r="A49" s="75" t="s">
        <v>78</v>
      </c>
      <c r="B49" s="77" t="s">
        <v>73</v>
      </c>
      <c r="C49" s="48">
        <v>90</v>
      </c>
      <c r="D49" s="53">
        <v>0</v>
      </c>
      <c r="E49" s="97">
        <f t="shared" si="0"/>
        <v>0</v>
      </c>
      <c r="F49" s="52">
        <v>0</v>
      </c>
      <c r="G49" s="111" t="e">
        <f t="shared" si="6"/>
        <v>#DIV/0!</v>
      </c>
    </row>
    <row r="50" spans="1:7" ht="18" customHeight="1">
      <c r="A50" s="75" t="s">
        <v>79</v>
      </c>
      <c r="B50" s="77" t="s">
        <v>74</v>
      </c>
      <c r="C50" s="48">
        <v>207</v>
      </c>
      <c r="D50" s="53">
        <v>0.60199999999999998</v>
      </c>
      <c r="E50" s="97">
        <f t="shared" si="0"/>
        <v>2.9082125603864732E-3</v>
      </c>
      <c r="F50" s="52">
        <v>2.4700000000000002</v>
      </c>
      <c r="G50" s="111">
        <f t="shared" si="6"/>
        <v>0.24372469635627528</v>
      </c>
    </row>
    <row r="51" spans="1:7" ht="18" customHeight="1">
      <c r="A51" s="75" t="s">
        <v>80</v>
      </c>
      <c r="B51" s="77" t="s">
        <v>75</v>
      </c>
      <c r="C51" s="48">
        <v>70</v>
      </c>
      <c r="D51" s="53">
        <v>0</v>
      </c>
      <c r="E51" s="97">
        <f t="shared" si="0"/>
        <v>0</v>
      </c>
      <c r="F51" s="52">
        <v>0</v>
      </c>
      <c r="G51" s="111" t="e">
        <f t="shared" si="6"/>
        <v>#DIV/0!</v>
      </c>
    </row>
    <row r="52" spans="1:7" ht="18" customHeight="1">
      <c r="A52" s="75" t="s">
        <v>83</v>
      </c>
      <c r="B52" s="77" t="s">
        <v>76</v>
      </c>
      <c r="C52" s="48">
        <v>10</v>
      </c>
      <c r="D52" s="53">
        <v>0</v>
      </c>
      <c r="E52" s="97">
        <f t="shared" si="0"/>
        <v>0</v>
      </c>
      <c r="F52" s="52">
        <v>0</v>
      </c>
      <c r="G52" s="111" t="e">
        <f t="shared" si="6"/>
        <v>#DIV/0!</v>
      </c>
    </row>
    <row r="53" spans="1:7" ht="18" customHeight="1">
      <c r="A53" s="73">
        <v>2</v>
      </c>
      <c r="B53" s="74" t="s">
        <v>37</v>
      </c>
      <c r="C53" s="46">
        <f>SUM(C54:C54)</f>
        <v>0</v>
      </c>
      <c r="D53" s="46">
        <f>SUM(D54:D54)</f>
        <v>0</v>
      </c>
      <c r="E53" s="101" t="e">
        <f t="shared" si="0"/>
        <v>#DIV/0!</v>
      </c>
      <c r="F53" s="46">
        <f>SUM(F54:F54)</f>
        <v>0</v>
      </c>
      <c r="G53" s="113" t="e">
        <f t="shared" ref="G53:G61" si="7">D53/F53</f>
        <v>#DIV/0!</v>
      </c>
    </row>
    <row r="54" spans="1:7" ht="18" customHeight="1">
      <c r="A54" s="73" t="s">
        <v>15</v>
      </c>
      <c r="B54" s="74" t="s">
        <v>16</v>
      </c>
      <c r="C54" s="46">
        <f>SUM(C55:C55)</f>
        <v>0</v>
      </c>
      <c r="D54" s="46">
        <f>SUM(D55:D55)</f>
        <v>0</v>
      </c>
      <c r="E54" s="101" t="e">
        <f t="shared" si="0"/>
        <v>#DIV/0!</v>
      </c>
      <c r="F54" s="46">
        <f>SUM(F55:F55)</f>
        <v>0</v>
      </c>
      <c r="G54" s="113" t="e">
        <f t="shared" si="7"/>
        <v>#DIV/0!</v>
      </c>
    </row>
    <row r="55" spans="1:7" ht="18" customHeight="1">
      <c r="A55" s="83" t="s">
        <v>38</v>
      </c>
      <c r="B55" s="84" t="s">
        <v>55</v>
      </c>
      <c r="C55" s="54">
        <v>0</v>
      </c>
      <c r="D55" s="54">
        <v>0</v>
      </c>
      <c r="E55" s="102" t="e">
        <f t="shared" si="0"/>
        <v>#DIV/0!</v>
      </c>
      <c r="F55" s="55">
        <v>0</v>
      </c>
      <c r="G55" s="114" t="e">
        <f t="shared" si="7"/>
        <v>#DIV/0!</v>
      </c>
    </row>
    <row r="56" spans="1:7" ht="18" customHeight="1">
      <c r="A56" s="85">
        <v>3</v>
      </c>
      <c r="B56" s="86" t="s">
        <v>39</v>
      </c>
      <c r="C56" s="56">
        <f>SUM(C57)</f>
        <v>39</v>
      </c>
      <c r="D56" s="40">
        <f>D57</f>
        <v>39</v>
      </c>
      <c r="E56" s="106">
        <f t="shared" si="0"/>
        <v>1</v>
      </c>
      <c r="F56" s="41">
        <f>F57</f>
        <v>55.3</v>
      </c>
      <c r="G56" s="113">
        <f t="shared" si="7"/>
        <v>0.70524412296564198</v>
      </c>
    </row>
    <row r="57" spans="1:7" ht="18" customHeight="1">
      <c r="A57" s="87" t="s">
        <v>40</v>
      </c>
      <c r="B57" s="88" t="s">
        <v>56</v>
      </c>
      <c r="C57" s="57">
        <v>39</v>
      </c>
      <c r="D57" s="43">
        <v>39</v>
      </c>
      <c r="E57" s="107">
        <f t="shared" si="0"/>
        <v>1</v>
      </c>
      <c r="F57" s="44">
        <v>55.3</v>
      </c>
      <c r="G57" s="114">
        <f t="shared" si="7"/>
        <v>0.70524412296564198</v>
      </c>
    </row>
    <row r="58" spans="1:7" s="12" customFormat="1" ht="18" customHeight="1">
      <c r="A58" s="85">
        <v>4</v>
      </c>
      <c r="B58" s="86" t="s">
        <v>41</v>
      </c>
      <c r="C58" s="56">
        <f>C59</f>
        <v>0</v>
      </c>
      <c r="D58" s="46">
        <f>D59</f>
        <v>0</v>
      </c>
      <c r="E58" s="103" t="e">
        <f>E59</f>
        <v>#DIV/0!</v>
      </c>
      <c r="F58" s="58">
        <f>F59</f>
        <v>0</v>
      </c>
      <c r="G58" s="113" t="e">
        <f t="shared" si="7"/>
        <v>#DIV/0!</v>
      </c>
    </row>
    <row r="59" spans="1:7" s="7" customFormat="1" ht="18" customHeight="1">
      <c r="A59" s="89" t="s">
        <v>42</v>
      </c>
      <c r="B59" s="90" t="s">
        <v>93</v>
      </c>
      <c r="C59" s="59">
        <v>0</v>
      </c>
      <c r="D59" s="116">
        <v>0</v>
      </c>
      <c r="E59" s="104" t="e">
        <f t="shared" si="0"/>
        <v>#DIV/0!</v>
      </c>
      <c r="F59" s="60">
        <v>0</v>
      </c>
      <c r="G59" s="114" t="e">
        <f t="shared" si="7"/>
        <v>#DIV/0!</v>
      </c>
    </row>
    <row r="60" spans="1:7" s="16" customFormat="1" ht="18" customHeight="1">
      <c r="A60" s="91">
        <v>5</v>
      </c>
      <c r="B60" s="92" t="s">
        <v>49</v>
      </c>
      <c r="C60" s="61">
        <f>C61</f>
        <v>0</v>
      </c>
      <c r="D60" s="61">
        <f>D61</f>
        <v>0</v>
      </c>
      <c r="E60" s="103" t="e">
        <f>E61</f>
        <v>#DIV/0!</v>
      </c>
      <c r="F60" s="58">
        <f>F61</f>
        <v>8.94</v>
      </c>
      <c r="G60" s="114">
        <f t="shared" si="7"/>
        <v>0</v>
      </c>
    </row>
    <row r="61" spans="1:7" s="7" customFormat="1" ht="18" customHeight="1">
      <c r="A61" s="93" t="s">
        <v>50</v>
      </c>
      <c r="B61" s="94" t="s">
        <v>57</v>
      </c>
      <c r="C61" s="62">
        <v>0</v>
      </c>
      <c r="D61" s="62">
        <v>0</v>
      </c>
      <c r="E61" s="105" t="e">
        <f t="shared" si="0"/>
        <v>#DIV/0!</v>
      </c>
      <c r="F61" s="63">
        <v>8.94</v>
      </c>
      <c r="G61" s="115">
        <f t="shared" si="7"/>
        <v>0</v>
      </c>
    </row>
    <row r="62" spans="1:7" ht="8.25" customHeight="1"/>
    <row r="63" spans="1:7" ht="15.75" customHeight="1">
      <c r="D63" s="20"/>
      <c r="E63" s="21" t="s">
        <v>92</v>
      </c>
      <c r="F63" s="18"/>
      <c r="G63" s="19"/>
    </row>
    <row r="64" spans="1:7" s="7" customFormat="1" ht="18.75" customHeight="1">
      <c r="C64" s="13"/>
      <c r="D64" s="22"/>
      <c r="E64" s="23" t="s">
        <v>43</v>
      </c>
      <c r="F64" s="14"/>
      <c r="G64" s="15"/>
    </row>
    <row r="65" spans="4:7" ht="16.5">
      <c r="D65" s="20"/>
      <c r="E65" s="24"/>
      <c r="F65" s="24"/>
      <c r="G65" s="24"/>
    </row>
  </sheetData>
  <mergeCells count="7">
    <mergeCell ref="E10:G10"/>
    <mergeCell ref="A1:G1"/>
    <mergeCell ref="A5:G5"/>
    <mergeCell ref="A6:G6"/>
    <mergeCell ref="A7:G7"/>
    <mergeCell ref="A8:G8"/>
    <mergeCell ref="A9:G9"/>
  </mergeCells>
  <phoneticPr fontId="21" type="noConversion"/>
  <pageMargins left="0.34055118099999998" right="0.143700787" top="0.196850393700787" bottom="0.196850393700787" header="0.31496062992126" footer="0.31496062992126"/>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3EDFB828-C2AE-4CFD-962D-E85517812CF1}">
  <ds:schemaRefs>
    <ds:schemaRef ds:uri="http://schemas.microsoft.com/sharepoint/v3/contenttype/forms"/>
  </ds:schemaRefs>
</ds:datastoreItem>
</file>

<file path=customXml/itemProps2.xml><?xml version="1.0" encoding="utf-8"?>
<ds:datastoreItem xmlns:ds="http://schemas.openxmlformats.org/officeDocument/2006/customXml" ds:itemID="{530EBBEB-1E8A-4197-B421-74338AB87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0FFE3A-0846-4223-AD1A-992C07E03CB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7D89BC-968A-4C98-B016-1C2B799B1769}">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http://schemas.microsoft.com/sharepoint/v3/fields"/>
    <ds:schemaRef ds:uri="http://schemas.openxmlformats.org/package/2006/metadata/core-properties"/>
    <ds:schemaRef ds:uri="780FFE3A-0846-4223-AD1A-992C07E03CB4"/>
    <ds:schemaRef ds:uri="http://www.w3.org/XML/1998/namespace"/>
    <ds:schemaRef ds:uri="http://purl.org/dc/term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BS03.QI-2022 </vt:lpstr>
      <vt:lpstr>'BS03.QI-2022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admin</cp:lastModifiedBy>
  <cp:lastPrinted>2022-04-22T08:52:42Z</cp:lastPrinted>
  <dcterms:created xsi:type="dcterms:W3CDTF">2021-01-14T08:12:01Z</dcterms:created>
  <dcterms:modified xsi:type="dcterms:W3CDTF">2022-04-25T02:27:45Z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