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D:\HANG\DANG TIN\NAM 2022\VP\"/>
    </mc:Choice>
  </mc:AlternateContent>
  <bookViews>
    <workbookView xWindow="-120" yWindow="-120" windowWidth="20730" windowHeight="11160"/>
  </bookViews>
  <sheets>
    <sheet name="BS03.QI-2022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___mtc1">'[1]Sheet1 (4)'!$K$51</definedName>
    <definedName name="____nc1">'[1]Sheet1 (4)'!$J$51</definedName>
    <definedName name="____vl2" localSheetId="0">'[2]Sheet9 (2)'!#REF!</definedName>
    <definedName name="____vl2">'[2]Sheet9 (2)'!#REF!</definedName>
    <definedName name="___mtc1">'[1]Sheet1 (4)'!$K$51</definedName>
    <definedName name="___nc1">'[1]Sheet1 (4)'!$J$51</definedName>
    <definedName name="___vl2" localSheetId="0">'[2]Sheet9 (2)'!#REF!</definedName>
    <definedName name="___vl2">'[2]Sheet9 (2)'!#REF!</definedName>
    <definedName name="__mtc1">'[1]Sheet1 (4)'!$K$51</definedName>
    <definedName name="__nc1">'[1]Sheet1 (4)'!$J$51</definedName>
    <definedName name="__vl2" localSheetId="0">'[2]Sheet9 (2)'!#REF!</definedName>
    <definedName name="__vl2">'[2]Sheet9 (2)'!#REF!</definedName>
    <definedName name="_Fill" localSheetId="0" hidden="1">#REF!</definedName>
    <definedName name="_Fill" hidden="1">#REF!</definedName>
    <definedName name="_mtc1">'[1]Sheet1 (4)'!$K$51</definedName>
    <definedName name="_nc1">'[1]Sheet1 (4)'!$J$51</definedName>
    <definedName name="_vl2" localSheetId="0">'[2]Sheet9 (2)'!#REF!</definedName>
    <definedName name="_vl2">'[2]Sheet9 (2)'!#REF!</definedName>
    <definedName name="A" localSheetId="0">[3]Sheet26!#REF!</definedName>
    <definedName name="A">[3]Sheet26!#REF!</definedName>
    <definedName name="CONG" localSheetId="0">[3]Sheet26!#REF!</definedName>
    <definedName name="CONG">[3]Sheet26!#REF!</definedName>
    <definedName name="d0" localSheetId="0">[4]XDCB!#REF!</definedName>
    <definedName name="d0">[4]XDCB!#REF!</definedName>
    <definedName name="hh">[5]XL4Poppy!$B$1:$B$16</definedName>
    <definedName name="HNM" localSheetId="0">[3]Sheet26!#REF!</definedName>
    <definedName name="HNM">[3]Sheet26!#REF!</definedName>
    <definedName name="hung">'[6]Sheet1 (6)'!$I$16</definedName>
    <definedName name="HUYEÄN" localSheetId="0">[3]Sheet26!#REF!</definedName>
    <definedName name="HUYEÄN">[3]Sheet26!#REF!</definedName>
    <definedName name="MTC">'[7]Sheet1 (6)'!$J$16</definedName>
    <definedName name="n" localSheetId="0">#REF!</definedName>
    <definedName name="n">#REF!</definedName>
    <definedName name="NAÊM" localSheetId="0">[3]Sheet26!#REF!</definedName>
    <definedName name="NAÊM">[3]Sheet26!#REF!</definedName>
    <definedName name="NC">'[7]Sheet1 (6)'!$I$16</definedName>
    <definedName name="NGAØY" localSheetId="0">[3]Sheet26!#REF!</definedName>
    <definedName name="NGAØY">[3]Sheet26!#REF!</definedName>
    <definedName name="NHUT" localSheetId="0">'[8]BC L-V-Tam'!#REF!</definedName>
    <definedName name="NHUT">'[8]BC L-V-Tam'!#REF!</definedName>
    <definedName name="_xlnm.Print_Titles" localSheetId="0">'BS03.QI-2022 '!$11:$11</definedName>
    <definedName name="PTVT">'[9]Sheet1 (6)'!$I$16</definedName>
    <definedName name="SOÁ_HÑ" localSheetId="0">[3]Sheet26!#REF!</definedName>
    <definedName name="SOÁ_HÑ">[3]Sheet26!#REF!</definedName>
    <definedName name="SÔÛ_GT" localSheetId="0">[3]Sheet26!#REF!</definedName>
    <definedName name="SÔÛ_GT">[3]Sheet26!#REF!</definedName>
    <definedName name="TEÂN_COÂNG_TRÌNH" localSheetId="0">[3]Sheet26!#REF!</definedName>
    <definedName name="TEÂN_COÂNG_TRÌNH">[3]Sheet26!#REF!</definedName>
    <definedName name="THAÙNG" localSheetId="0">[3]Sheet26!#REF!</definedName>
    <definedName name="THAÙNG">[3]Sheet26!#REF!</definedName>
    <definedName name="TKCONG" localSheetId="0">[3]Sheet26!#REF!</definedName>
    <definedName name="TKCONG">[3]Sheet26!#REF!</definedName>
    <definedName name="TT" localSheetId="0">[3]Sheet26!#REF!</definedName>
    <definedName name="TT">[3]Sheet26!#REF!</definedName>
    <definedName name="VB" localSheetId="0">[3]Sheet26!#REF!</definedName>
    <definedName name="VB">[3]Sheet26!#REF!</definedName>
    <definedName name="VL">'[7]Sheet2 (2)'!$F$15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59" i="1" l="1"/>
  <c r="G55" i="1"/>
  <c r="F36" i="1" l="1"/>
  <c r="F32" i="1"/>
  <c r="E48" i="1"/>
  <c r="E47" i="1"/>
  <c r="F31" i="1" l="1"/>
  <c r="D36" i="1"/>
  <c r="D32" i="1"/>
  <c r="D31" i="1" s="1"/>
  <c r="G47" i="1"/>
  <c r="G48" i="1"/>
  <c r="C32" i="1" l="1"/>
  <c r="C36" i="1" l="1"/>
  <c r="F27" i="1"/>
  <c r="F23" i="1" l="1"/>
  <c r="F22" i="1" s="1"/>
  <c r="D23" i="1" l="1"/>
  <c r="G24" i="1"/>
  <c r="G38" i="1"/>
  <c r="G39" i="1"/>
  <c r="G40" i="1"/>
  <c r="G41" i="1"/>
  <c r="G42" i="1"/>
  <c r="G44" i="1"/>
  <c r="G45" i="1"/>
  <c r="G46" i="1"/>
  <c r="G49" i="1"/>
  <c r="G50" i="1"/>
  <c r="G51" i="1"/>
  <c r="G52" i="1"/>
  <c r="G37" i="1"/>
  <c r="G36" i="1" s="1"/>
  <c r="G33" i="1"/>
  <c r="G43" i="1"/>
  <c r="G23" i="1" l="1"/>
  <c r="E52" i="1"/>
  <c r="E51" i="1"/>
  <c r="E50" i="1"/>
  <c r="E49" i="1"/>
  <c r="E46" i="1"/>
  <c r="E45" i="1"/>
  <c r="E44" i="1"/>
  <c r="E43" i="1"/>
  <c r="E37" i="1"/>
  <c r="D60" i="1"/>
  <c r="G21" i="1"/>
  <c r="G25" i="1"/>
  <c r="E25" i="1"/>
  <c r="D27" i="1"/>
  <c r="G26" i="1"/>
  <c r="E24" i="1"/>
  <c r="C27" i="1"/>
  <c r="C23" i="1"/>
  <c r="E23" i="1" s="1"/>
  <c r="E27" i="1" l="1"/>
  <c r="C22" i="1"/>
  <c r="E28" i="1"/>
  <c r="G28" i="1"/>
  <c r="G27" i="1"/>
  <c r="E26" i="1"/>
  <c r="D22" i="1" l="1"/>
  <c r="G22" i="1" l="1"/>
  <c r="E22" i="1"/>
  <c r="G18" i="1"/>
  <c r="D15" i="1"/>
  <c r="G61" i="1" l="1"/>
  <c r="E61" i="1"/>
  <c r="E60" i="1" s="1"/>
  <c r="F60" i="1"/>
  <c r="G60" i="1" s="1"/>
  <c r="C60" i="1"/>
  <c r="E59" i="1"/>
  <c r="E58" i="1" s="1"/>
  <c r="F58" i="1"/>
  <c r="D58" i="1"/>
  <c r="C58" i="1"/>
  <c r="G57" i="1"/>
  <c r="E57" i="1"/>
  <c r="F56" i="1"/>
  <c r="D56" i="1"/>
  <c r="C56" i="1"/>
  <c r="E55" i="1"/>
  <c r="F54" i="1"/>
  <c r="D54" i="1"/>
  <c r="D53" i="1" s="1"/>
  <c r="C54" i="1"/>
  <c r="C53" i="1" s="1"/>
  <c r="E42" i="1"/>
  <c r="E41" i="1"/>
  <c r="E40" i="1"/>
  <c r="E39" i="1"/>
  <c r="E38" i="1"/>
  <c r="G35" i="1"/>
  <c r="E35" i="1"/>
  <c r="G34" i="1"/>
  <c r="E34" i="1"/>
  <c r="E33" i="1"/>
  <c r="G20" i="1"/>
  <c r="E20" i="1"/>
  <c r="F19" i="1"/>
  <c r="D19" i="1"/>
  <c r="C19" i="1"/>
  <c r="E18" i="1"/>
  <c r="G17" i="1"/>
  <c r="E17" i="1"/>
  <c r="G16" i="1"/>
  <c r="E16" i="1"/>
  <c r="F15" i="1"/>
  <c r="F14" i="1" s="1"/>
  <c r="F13" i="1" s="1"/>
  <c r="C15" i="1"/>
  <c r="E36" i="1" l="1"/>
  <c r="G32" i="1"/>
  <c r="G31" i="1" s="1"/>
  <c r="E32" i="1"/>
  <c r="E31" i="1" s="1"/>
  <c r="G54" i="1"/>
  <c r="G58" i="1"/>
  <c r="D30" i="1"/>
  <c r="D29" i="1" s="1"/>
  <c r="F53" i="1"/>
  <c r="G53" i="1" s="1"/>
  <c r="G19" i="1"/>
  <c r="G15" i="1"/>
  <c r="E53" i="1"/>
  <c r="E54" i="1"/>
  <c r="G56" i="1"/>
  <c r="E19" i="1"/>
  <c r="C14" i="1"/>
  <c r="C13" i="1" s="1"/>
  <c r="E15" i="1"/>
  <c r="E56" i="1"/>
  <c r="D14" i="1"/>
  <c r="C31" i="1" l="1"/>
  <c r="C30" i="1" s="1"/>
  <c r="F30" i="1"/>
  <c r="F29" i="1" s="1"/>
  <c r="G29" i="1" s="1"/>
  <c r="G14" i="1"/>
  <c r="D13" i="1"/>
  <c r="E14" i="1"/>
  <c r="C29" i="1" l="1"/>
  <c r="E29" i="1" s="1"/>
  <c r="E30" i="1"/>
  <c r="G30" i="1"/>
  <c r="E13" i="1"/>
  <c r="G13" i="1"/>
</calcChain>
</file>

<file path=xl/sharedStrings.xml><?xml version="1.0" encoding="utf-8"?>
<sst xmlns="http://schemas.openxmlformats.org/spreadsheetml/2006/main" count="107" uniqueCount="95">
  <si>
    <t>Biểu số 3 - Ban hành kèm theo Thông tư số 90/2018/TT-BTC ngày 28/9/2018 của Bộ Tài chính</t>
  </si>
  <si>
    <t xml:space="preserve">       Căn cứ Nghị định số 163/2016/NĐ-CP ngày 21/12/2017 của Chính phủ quy định chi tiết thi hành một số điều của luật NSNN;</t>
  </si>
  <si>
    <t xml:space="preserve">       Căn cứ Thông tư số 90/2018/TT-BTC ngày 28 tháng 9 năm 2018 của Bộ Tài chính sửa đổi, bổ sung một số điều của Thông tư số 61/2017/TT-BTC ngày 15 tháng 6 năm 2017 của Bộ Tài chính hướng dẫn thực hiện công khai ngân sách đối với đơn vị dự toán ngân sách, các tổ chức được ngân sách nhà nước hỗ trợ;</t>
  </si>
  <si>
    <t>ĐVT: Triệu đồng</t>
  </si>
  <si>
    <t>STT</t>
  </si>
  <si>
    <t>Nội dung</t>
  </si>
  <si>
    <t>A</t>
  </si>
  <si>
    <t>Tổng số thu, chi, nộp ngân sách PLP</t>
  </si>
  <si>
    <t>I</t>
  </si>
  <si>
    <t>Số thu PLP</t>
  </si>
  <si>
    <t>Lệ phí</t>
  </si>
  <si>
    <t>1.1</t>
  </si>
  <si>
    <t>1.2</t>
  </si>
  <si>
    <t>1.3</t>
  </si>
  <si>
    <t>Phí</t>
  </si>
  <si>
    <t>2.1</t>
  </si>
  <si>
    <t>KP không thực hiện chế độ tự chủ</t>
  </si>
  <si>
    <t>Chi quản lý hành chính</t>
  </si>
  <si>
    <t>B</t>
  </si>
  <si>
    <t>Dự toán chi NSNN</t>
  </si>
  <si>
    <t>Nguồn ngân sách trong nước</t>
  </si>
  <si>
    <t xml:space="preserve">KP thực hiện chế độ tự chủ </t>
  </si>
  <si>
    <t>1.1.1</t>
  </si>
  <si>
    <t xml:space="preserve">Chi thanh toán cá nhân </t>
  </si>
  <si>
    <t>1.1.2</t>
  </si>
  <si>
    <t>1.1.3</t>
  </si>
  <si>
    <t>1.2.1</t>
  </si>
  <si>
    <t>1.2.2</t>
  </si>
  <si>
    <t>1.2.3</t>
  </si>
  <si>
    <t>1.2.4</t>
  </si>
  <si>
    <t>1.2.5</t>
  </si>
  <si>
    <t>1.2.6</t>
  </si>
  <si>
    <t>1.2.7</t>
  </si>
  <si>
    <t>1.2.8</t>
  </si>
  <si>
    <t>1.2.9</t>
  </si>
  <si>
    <t>1.2.10</t>
  </si>
  <si>
    <t>1.2.11</t>
  </si>
  <si>
    <t>Chi sự nghiệp kinh tế</t>
  </si>
  <si>
    <t>2.1.1</t>
  </si>
  <si>
    <t xml:space="preserve">Chi Đảm bảo xã hội </t>
  </si>
  <si>
    <t>3.1</t>
  </si>
  <si>
    <t>Chi sự nghiệp kinh tế_NS Trung ương</t>
  </si>
  <si>
    <t>4.1</t>
  </si>
  <si>
    <t>Thủ trưởng đơn vị</t>
  </si>
  <si>
    <t>Đơn vị: Sở Xây dựng Tây Ninh</t>
  </si>
  <si>
    <t xml:space="preserve">Lệ phí cấp giấy phép giấy xây dựng </t>
  </si>
  <si>
    <t>Lệ phí thông báo tiếp nhận hồ sơ công bố phối hợp</t>
  </si>
  <si>
    <t>Lệ phí cấp chứng chỉ hành nghề</t>
  </si>
  <si>
    <t xml:space="preserve">Phí thẩm định thiết kế </t>
  </si>
  <si>
    <t>Sự nghiệp đào tạo</t>
  </si>
  <si>
    <t>5.1</t>
  </si>
  <si>
    <t>Kinh phí hoạt động tổ chức Đảng</t>
  </si>
  <si>
    <t>Kinh phí văn bản quy phạm pháp luật</t>
  </si>
  <si>
    <t>Chi phí phục vụ công tác thu phí, lệ phí</t>
  </si>
  <si>
    <t>BCĐ cấp nước an toàn, chống thất thu nước sạch</t>
  </si>
  <si>
    <t xml:space="preserve">Kinh phí thực hiện công tác lập quy hoạch </t>
  </si>
  <si>
    <t>Kinh phí hỗ trợ Tết Nguyên Đán 2020</t>
  </si>
  <si>
    <t xml:space="preserve">Kinh phí thu hút nhân tài </t>
  </si>
  <si>
    <t>Chương: 419</t>
  </si>
  <si>
    <t>II</t>
  </si>
  <si>
    <t>Chi từ nguồn thu phí được để lại</t>
  </si>
  <si>
    <t>III</t>
  </si>
  <si>
    <t>Số PLP nộp NSNN</t>
  </si>
  <si>
    <t>Lệ phí cấp chứng chỉ hành nghề xây dựng và thiết kế CTXD</t>
  </si>
  <si>
    <t>Lệ phí thông báo tiếp nhận hồ sơ công bố hợp quy</t>
  </si>
  <si>
    <t>Phí thẩm định (Dự án đầu tư xây dựng, thiết kế kỹ thuật, dự toán xây dựng,…)</t>
  </si>
  <si>
    <t>Chi tiền công theo HĐ 68</t>
  </si>
  <si>
    <t>Chi nghiệp vụ - chuyên môn</t>
  </si>
  <si>
    <t>Kinh phí mua sắm, sửa chữa tài sản</t>
  </si>
  <si>
    <t>Chi khác (Đối nội, đối ngoại)</t>
  </si>
  <si>
    <t>Chi nghiệp vụ chuyên môn (lập chỉ số giá XD công trình)</t>
  </si>
  <si>
    <t>Kinh phí quản lý chất lượng (ISO)</t>
  </si>
  <si>
    <t>KP thực hiện đơn giá xây dựng công trình, đơn giá nhân công xây dựng, Giá ca máy và thiết bị thi công xây dựng trên địa bàn tỉnh Tây Ninh</t>
  </si>
  <si>
    <t xml:space="preserve">Kinh phí chi hoạt động thanh tra (phát hiện, thu hồi): </t>
  </si>
  <si>
    <t>Kinh phí chi hoạt động xử phạt hành chính:</t>
  </si>
  <si>
    <t>Kinh phí trang phục thanh tra</t>
  </si>
  <si>
    <t xml:space="preserve">Kinh phí xử lý khiếu nại tố cáo </t>
  </si>
  <si>
    <t>1.2.12</t>
  </si>
  <si>
    <t>1.2.13</t>
  </si>
  <si>
    <t>1.2.14</t>
  </si>
  <si>
    <t>1.2.15</t>
  </si>
  <si>
    <t>Chương trình phát triển đô thị tỉnh Tây Ninh giai đoạn 2021-2025, định hướng đến năm 2030</t>
  </si>
  <si>
    <t>Kế hoạch phát triển vật liệu xây dựng tỉnh Tây Ninh giai đoạn 2021-2025, định hướng đến năm 2030</t>
  </si>
  <si>
    <t>1.2.16</t>
  </si>
  <si>
    <t>CÔNG KHAI THỰC HIỆN DỰ TOÁN THU - CHI NGÂN SÁCH 
QUÝ I NĂM 2022</t>
  </si>
  <si>
    <t>(Kèm theo quyết định số:              /QĐ-SXD ngày           /4/2022 của Sở Xây dựng)</t>
  </si>
  <si>
    <t xml:space="preserve">      Sở Xây dựng Tây Ninh công khai tình hình thực hiện dự toán thu-chi ngân sách quý I năm 2022 như sau:</t>
  </si>
  <si>
    <t>Dự toán năm 2022</t>
  </si>
  <si>
    <t>Thực hiện quý I năm 2022</t>
  </si>
  <si>
    <t>Thực hiện quý I năm 2022/Dự toán năm 2022 (tỷ lệ %)</t>
  </si>
  <si>
    <t>Thực hiện quý I năm 2022 so với cùng kỳ năm 2021 (tỷ lệ %)</t>
  </si>
  <si>
    <t>Cùng kỳ quý 1 năm 2021
(đồng)</t>
  </si>
  <si>
    <t>Ngày       tháng 04 năm 2022</t>
  </si>
  <si>
    <t>Chương trình mục tiêu quốc gia XD nông thôn mới 2022</t>
  </si>
  <si>
    <t>KP cho CBCC làm đầu mối KS thủ tục hành chính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</si>
</sst>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F_B_-;\-* #,##0.00\ _F_B_-;_-* &quot;-&quot;??\ _F_B_-;_-@_-"/>
    <numFmt numFmtId="165" formatCode="#,##0.00_ ;\-#,##0.00\ "/>
    <numFmt numFmtId="166" formatCode="#,##0_ ;\-#,##0\ "/>
  </numFmts>
  <fonts count="33">
    <font>
      <sz val="10"/>
      <name val="VNI-Times"/>
    </font>
    <font>
      <sz val="11"/>
      <color theme="1"/>
      <name val="Calibri"/>
      <family val="2"/>
      <charset val="163"/>
      <scheme val="minor"/>
    </font>
    <font>
      <sz val="10"/>
      <name val="VNI-Times"/>
    </font>
    <font>
      <sz val="10"/>
      <name val="Times New Roman"/>
      <family val="1"/>
    </font>
    <font>
      <i/>
      <sz val="11"/>
      <name val="Times New Roman"/>
      <family val="1"/>
    </font>
    <font>
      <i/>
      <sz val="11"/>
      <color rgb="FFFF0000"/>
      <name val="Times New Roman"/>
      <family val="1"/>
    </font>
    <font>
      <b/>
      <sz val="11"/>
      <name val="Times New Roman"/>
      <family val="1"/>
    </font>
    <font>
      <sz val="10"/>
      <color rgb="FFFF0000"/>
      <name val="Times New Roman"/>
      <family val="1"/>
    </font>
    <font>
      <b/>
      <sz val="14"/>
      <name val="Times New Roman"/>
      <family val="1"/>
    </font>
    <font>
      <i/>
      <sz val="14"/>
      <name val="Times New Roman"/>
      <family val="1"/>
    </font>
    <font>
      <sz val="12"/>
      <name val="Times New Roman"/>
      <family val="1"/>
    </font>
    <font>
      <sz val="12"/>
      <color rgb="FF000000"/>
      <name val="Times New Roman"/>
      <family val="1"/>
    </font>
    <font>
      <sz val="11"/>
      <name val="Times New Roman"/>
      <family val="1"/>
    </font>
    <font>
      <sz val="11"/>
      <color rgb="FFFF0000"/>
      <name val="Times New Roman"/>
      <family val="1"/>
    </font>
    <font>
      <i/>
      <sz val="9"/>
      <name val="Times New Roman"/>
      <family val="1"/>
    </font>
    <font>
      <b/>
      <sz val="10"/>
      <name val="Times New Roman"/>
      <family val="1"/>
    </font>
    <font>
      <sz val="12"/>
      <name val="Times New Roman"/>
      <family val="1"/>
      <charset val="163"/>
    </font>
    <font>
      <i/>
      <sz val="13"/>
      <color theme="1"/>
      <name val="Calibri Light"/>
      <family val="1"/>
      <charset val="163"/>
      <scheme val="major"/>
    </font>
    <font>
      <i/>
      <sz val="13"/>
      <name val="Calibri Light"/>
      <family val="1"/>
      <charset val="163"/>
      <scheme val="major"/>
    </font>
    <font>
      <b/>
      <sz val="13"/>
      <color theme="1"/>
      <name val="Calibri Light"/>
      <family val="1"/>
      <charset val="163"/>
      <scheme val="major"/>
    </font>
    <font>
      <b/>
      <sz val="13"/>
      <name val="Calibri Light"/>
      <family val="1"/>
      <charset val="163"/>
      <scheme val="major"/>
    </font>
    <font>
      <sz val="8"/>
      <name val="VNI-Times"/>
    </font>
    <font>
      <sz val="10"/>
      <name val="Arial"/>
      <family val="2"/>
    </font>
    <font>
      <sz val="13"/>
      <color rgb="FFFF0000"/>
      <name val="Times New Roman"/>
      <family val="1"/>
    </font>
    <font>
      <i/>
      <sz val="13"/>
      <color theme="1"/>
      <name val="Times New Roman"/>
      <family val="1"/>
    </font>
    <font>
      <b/>
      <sz val="13"/>
      <color theme="1"/>
      <name val="Times New Roman"/>
      <family val="1"/>
    </font>
    <font>
      <sz val="13"/>
      <name val="Times New Roman"/>
      <family val="1"/>
    </font>
    <font>
      <b/>
      <sz val="11"/>
      <color theme="1"/>
      <name val="Times New Roman"/>
      <family val="1"/>
    </font>
    <font>
      <b/>
      <sz val="11"/>
      <color theme="4"/>
      <name val="Times New Roman"/>
      <family val="1"/>
    </font>
    <font>
      <b/>
      <u/>
      <sz val="11"/>
      <name val="Times New Roman"/>
      <family val="1"/>
    </font>
    <font>
      <b/>
      <i/>
      <sz val="11"/>
      <name val="Times New Roman"/>
      <family val="1"/>
    </font>
    <font>
      <b/>
      <u/>
      <sz val="11"/>
      <color theme="1"/>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s>
  <cellStyleXfs count="6">
    <xf numFmtId="0" fontId="0" fillId="0" borderId="0"/>
    <xf numFmtId="164" fontId="2" fillId="0" borderId="0" applyFont="0" applyFill="0" applyBorder="0" applyAlignment="0" applyProtection="0"/>
    <xf numFmtId="9" fontId="2" fillId="0" borderId="0" applyFont="0" applyFill="0" applyBorder="0" applyAlignment="0" applyProtection="0"/>
    <xf numFmtId="0" fontId="16" fillId="0" borderId="0"/>
    <xf numFmtId="0" fontId="1" fillId="0" borderId="0"/>
    <xf numFmtId="0" fontId="22" fillId="0" borderId="0"/>
  </cellStyleXfs>
  <cellXfs count="124">
    <xf numFmtId="0" fontId="0" fillId="0" borderId="0" xfId="0"/>
    <xf numFmtId="0" fontId="3" fillId="0" borderId="0" xfId="0" applyFont="1"/>
    <xf numFmtId="2" fontId="4" fillId="0" borderId="0" xfId="0" applyNumberFormat="1" applyFont="1" applyAlignment="1">
      <alignment horizontal="center"/>
    </xf>
    <xf numFmtId="2" fontId="5" fillId="0" borderId="0" xfId="0" applyNumberFormat="1" applyFont="1" applyAlignment="1">
      <alignment horizontal="center"/>
    </xf>
    <xf numFmtId="0" fontId="6" fillId="0" borderId="0" xfId="0" applyFont="1" applyAlignment="1">
      <alignment horizontal="left"/>
    </xf>
    <xf numFmtId="2" fontId="3" fillId="0" borderId="0" xfId="0" applyNumberFormat="1" applyFont="1"/>
    <xf numFmtId="2" fontId="7" fillId="0" borderId="0" xfId="0" applyNumberFormat="1" applyFont="1"/>
    <xf numFmtId="0" fontId="3" fillId="0" borderId="0" xfId="0" applyFont="1" applyAlignment="1">
      <alignment vertical="center"/>
    </xf>
    <xf numFmtId="0" fontId="10" fillId="0" borderId="0" xfId="0" applyFont="1" applyAlignment="1">
      <alignment horizontal="center"/>
    </xf>
    <xf numFmtId="0" fontId="12" fillId="0" borderId="0" xfId="0" applyFont="1"/>
    <xf numFmtId="2" fontId="12" fillId="0" borderId="0" xfId="0" applyNumberFormat="1" applyFont="1"/>
    <xf numFmtId="2" fontId="13" fillId="0" borderId="0" xfId="0" applyNumberFormat="1" applyFont="1"/>
    <xf numFmtId="0" fontId="15" fillId="0" borderId="0" xfId="0" applyFont="1"/>
    <xf numFmtId="2" fontId="3" fillId="0" borderId="0" xfId="0" applyNumberFormat="1" applyFont="1" applyAlignment="1">
      <alignment vertical="center"/>
    </xf>
    <xf numFmtId="0" fontId="19" fillId="0" borderId="0" xfId="4" applyFont="1" applyAlignment="1">
      <alignment vertical="center"/>
    </xf>
    <xf numFmtId="0" fontId="20" fillId="0" borderId="0" xfId="4" applyFont="1" applyAlignment="1">
      <alignment vertical="center"/>
    </xf>
    <xf numFmtId="0" fontId="15" fillId="0" borderId="0" xfId="0" applyFont="1" applyAlignment="1">
      <alignment vertical="center"/>
    </xf>
    <xf numFmtId="0" fontId="4" fillId="0" borderId="0" xfId="0" applyFont="1" applyAlignment="1">
      <alignment horizontal="center"/>
    </xf>
    <xf numFmtId="0" fontId="17" fillId="0" borderId="0" xfId="4" applyFont="1"/>
    <xf numFmtId="0" fontId="18" fillId="0" borderId="0" xfId="4" applyFont="1"/>
    <xf numFmtId="2" fontId="23" fillId="0" borderId="0" xfId="0" applyNumberFormat="1" applyFont="1"/>
    <xf numFmtId="0" fontId="24" fillId="0" borderId="0" xfId="4" applyFont="1" applyAlignment="1">
      <alignment horizontal="center"/>
    </xf>
    <xf numFmtId="2" fontId="23" fillId="0" borderId="0" xfId="0" applyNumberFormat="1" applyFont="1" applyAlignment="1">
      <alignment vertical="center"/>
    </xf>
    <xf numFmtId="0" fontId="25" fillId="0" borderId="0" xfId="4" applyFont="1" applyAlignment="1">
      <alignment horizontal="center" vertical="center"/>
    </xf>
    <xf numFmtId="0" fontId="26" fillId="0" borderId="0" xfId="0" applyFont="1"/>
    <xf numFmtId="0" fontId="3" fillId="2" borderId="0" xfId="0" applyFont="1" applyFill="1"/>
    <xf numFmtId="2" fontId="6" fillId="0" borderId="2" xfId="0" applyNumberFormat="1" applyFont="1" applyBorder="1" applyAlignment="1">
      <alignment horizontal="center" vertical="center" wrapText="1"/>
    </xf>
    <xf numFmtId="2" fontId="27"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1" fontId="6" fillId="0" borderId="2" xfId="0" applyNumberFormat="1" applyFont="1" applyBorder="1" applyAlignment="1">
      <alignment horizontal="center" vertical="center" wrapText="1"/>
    </xf>
    <xf numFmtId="1" fontId="27" fillId="0" borderId="2" xfId="0" applyNumberFormat="1" applyFont="1" applyBorder="1" applyAlignment="1">
      <alignment horizontal="center" vertical="center" wrapText="1"/>
    </xf>
    <xf numFmtId="1" fontId="6" fillId="0" borderId="3" xfId="0" applyNumberFormat="1" applyFont="1" applyBorder="1" applyAlignment="1">
      <alignment horizontal="center" vertical="center" wrapText="1"/>
    </xf>
    <xf numFmtId="1" fontId="28" fillId="0" borderId="2" xfId="0" applyNumberFormat="1" applyFont="1" applyBorder="1" applyAlignment="1">
      <alignment horizontal="center" vertical="center" wrapText="1"/>
    </xf>
    <xf numFmtId="166" fontId="29" fillId="2" borderId="4" xfId="1" applyNumberFormat="1" applyFont="1" applyFill="1" applyBorder="1" applyAlignment="1">
      <alignment horizontal="right" vertical="center" wrapText="1"/>
    </xf>
    <xf numFmtId="165" fontId="29" fillId="2" borderId="4" xfId="1" applyNumberFormat="1" applyFont="1" applyFill="1" applyBorder="1" applyAlignment="1">
      <alignment horizontal="right" vertical="center" wrapText="1"/>
    </xf>
    <xf numFmtId="4" fontId="29" fillId="2" borderId="4" xfId="0" applyNumberFormat="1" applyFont="1" applyFill="1" applyBorder="1" applyAlignment="1">
      <alignment horizontal="right" vertical="center" wrapText="1"/>
    </xf>
    <xf numFmtId="166" fontId="29" fillId="0" borderId="6" xfId="1" applyNumberFormat="1" applyFont="1" applyBorder="1" applyAlignment="1">
      <alignment horizontal="right"/>
    </xf>
    <xf numFmtId="165" fontId="29" fillId="0" borderId="6" xfId="1" applyNumberFormat="1" applyFont="1" applyBorder="1" applyAlignment="1">
      <alignment horizontal="right"/>
    </xf>
    <xf numFmtId="4" fontId="29" fillId="0" borderId="6" xfId="0" applyNumberFormat="1" applyFont="1" applyBorder="1" applyAlignment="1">
      <alignment horizontal="right"/>
    </xf>
    <xf numFmtId="166" fontId="6" fillId="0" borderId="6" xfId="1" applyNumberFormat="1" applyFont="1" applyBorder="1" applyAlignment="1">
      <alignment horizontal="right"/>
    </xf>
    <xf numFmtId="165" fontId="6" fillId="0" borderId="6" xfId="1" applyNumberFormat="1" applyFont="1" applyBorder="1" applyAlignment="1">
      <alignment horizontal="right"/>
    </xf>
    <xf numFmtId="4" fontId="6" fillId="0" borderId="6" xfId="0" applyNumberFormat="1" applyFont="1" applyBorder="1" applyAlignment="1">
      <alignment horizontal="right"/>
    </xf>
    <xf numFmtId="166" fontId="12" fillId="0" borderId="6" xfId="1" applyNumberFormat="1" applyFont="1" applyBorder="1" applyAlignment="1">
      <alignment horizontal="right"/>
    </xf>
    <xf numFmtId="165" fontId="12" fillId="0" borderId="6" xfId="1" applyNumberFormat="1" applyFont="1" applyBorder="1" applyAlignment="1">
      <alignment horizontal="right"/>
    </xf>
    <xf numFmtId="4" fontId="12" fillId="0" borderId="6" xfId="0" applyNumberFormat="1" applyFont="1" applyBorder="1" applyAlignment="1">
      <alignment horizontal="right"/>
    </xf>
    <xf numFmtId="4" fontId="29" fillId="2" borderId="6" xfId="1" applyNumberFormat="1" applyFont="1" applyFill="1" applyBorder="1" applyAlignment="1">
      <alignment horizontal="right"/>
    </xf>
    <xf numFmtId="4" fontId="6" fillId="0" borderId="6" xfId="1" applyNumberFormat="1" applyFont="1" applyBorder="1" applyAlignment="1">
      <alignment horizontal="right"/>
    </xf>
    <xf numFmtId="4" fontId="30" fillId="0" borderId="6" xfId="1" applyNumberFormat="1" applyFont="1" applyBorder="1" applyAlignment="1">
      <alignment horizontal="right"/>
    </xf>
    <xf numFmtId="4" fontId="12" fillId="0" borderId="6" xfId="1" applyNumberFormat="1" applyFont="1" applyBorder="1" applyAlignment="1">
      <alignment horizontal="right"/>
    </xf>
    <xf numFmtId="4" fontId="30" fillId="0" borderId="7" xfId="1" applyNumberFormat="1" applyFont="1" applyBorder="1" applyAlignment="1">
      <alignment horizontal="right"/>
    </xf>
    <xf numFmtId="4" fontId="12" fillId="0" borderId="5" xfId="1" applyNumberFormat="1" applyFont="1" applyBorder="1" applyAlignment="1">
      <alignment horizontal="right"/>
    </xf>
    <xf numFmtId="2" fontId="12" fillId="0" borderId="5" xfId="1" applyNumberFormat="1" applyFont="1" applyBorder="1" applyAlignment="1">
      <alignment horizontal="right"/>
    </xf>
    <xf numFmtId="4" fontId="12" fillId="0" borderId="5" xfId="0" applyNumberFormat="1" applyFont="1" applyBorder="1" applyAlignment="1">
      <alignment horizontal="right"/>
    </xf>
    <xf numFmtId="2" fontId="12" fillId="0" borderId="6" xfId="1" applyNumberFormat="1" applyFont="1" applyBorder="1" applyAlignment="1">
      <alignment horizontal="right"/>
    </xf>
    <xf numFmtId="4" fontId="4" fillId="0" borderId="6" xfId="1" applyNumberFormat="1" applyFont="1" applyBorder="1" applyAlignment="1">
      <alignment horizontal="right"/>
    </xf>
    <xf numFmtId="4" fontId="4" fillId="0" borderId="6" xfId="0" applyNumberFormat="1" applyFont="1" applyBorder="1" applyAlignment="1">
      <alignment horizontal="right"/>
    </xf>
    <xf numFmtId="4" fontId="6" fillId="0" borderId="7" xfId="1" applyNumberFormat="1" applyFont="1" applyBorder="1" applyAlignment="1">
      <alignment horizontal="right"/>
    </xf>
    <xf numFmtId="4" fontId="12" fillId="0" borderId="7" xfId="1" applyNumberFormat="1" applyFont="1" applyBorder="1" applyAlignment="1">
      <alignment horizontal="right"/>
    </xf>
    <xf numFmtId="4" fontId="30" fillId="0" borderId="6" xfId="0" applyNumberFormat="1" applyFont="1" applyBorder="1" applyAlignment="1">
      <alignment horizontal="right"/>
    </xf>
    <xf numFmtId="4" fontId="12" fillId="0" borderId="7" xfId="1" applyNumberFormat="1" applyFont="1" applyBorder="1" applyAlignment="1">
      <alignment horizontal="right" vertical="center"/>
    </xf>
    <xf numFmtId="4" fontId="12" fillId="0" borderId="6" xfId="0" applyNumberFormat="1" applyFont="1" applyBorder="1" applyAlignment="1">
      <alignment horizontal="right" vertical="center"/>
    </xf>
    <xf numFmtId="165" fontId="6" fillId="0" borderId="6" xfId="1" applyNumberFormat="1" applyFont="1" applyBorder="1" applyAlignment="1">
      <alignment horizontal="right" vertical="center"/>
    </xf>
    <xf numFmtId="165" fontId="12" fillId="0" borderId="8" xfId="1" applyNumberFormat="1" applyFont="1" applyBorder="1" applyAlignment="1">
      <alignment horizontal="right" vertical="center"/>
    </xf>
    <xf numFmtId="4" fontId="12" fillId="0" borderId="8" xfId="0" applyNumberFormat="1" applyFont="1" applyBorder="1" applyAlignment="1">
      <alignment horizontal="right" vertical="center"/>
    </xf>
    <xf numFmtId="0" fontId="6" fillId="2" borderId="4" xfId="0" applyFont="1" applyFill="1" applyBorder="1" applyAlignment="1">
      <alignment horizontal="center" vertical="center"/>
    </xf>
    <xf numFmtId="0" fontId="29" fillId="2" borderId="4" xfId="0" applyFont="1" applyFill="1" applyBorder="1" applyAlignment="1">
      <alignment horizontal="left" vertical="center"/>
    </xf>
    <xf numFmtId="0" fontId="31" fillId="0" borderId="6" xfId="0" applyFont="1" applyBorder="1" applyAlignment="1">
      <alignment horizontal="center"/>
    </xf>
    <xf numFmtId="0" fontId="31" fillId="0" borderId="6" xfId="0" applyFont="1" applyBorder="1"/>
    <xf numFmtId="0" fontId="27" fillId="0" borderId="6" xfId="0" applyFont="1" applyBorder="1" applyAlignment="1">
      <alignment horizontal="center"/>
    </xf>
    <xf numFmtId="0" fontId="27" fillId="0" borderId="6" xfId="0" applyFont="1" applyBorder="1"/>
    <xf numFmtId="0" fontId="32" fillId="0" borderId="6" xfId="0" applyFont="1" applyBorder="1" applyAlignment="1">
      <alignment horizontal="center"/>
    </xf>
    <xf numFmtId="3" fontId="12" fillId="0" borderId="5" xfId="3" applyNumberFormat="1" applyFont="1" applyBorder="1" applyAlignment="1">
      <alignment vertical="center"/>
    </xf>
    <xf numFmtId="3" fontId="12" fillId="0" borderId="6" xfId="3" applyNumberFormat="1" applyFont="1" applyBorder="1" applyAlignment="1">
      <alignment vertical="center"/>
    </xf>
    <xf numFmtId="0" fontId="6" fillId="0" borderId="6" xfId="0" applyFont="1" applyBorder="1" applyAlignment="1">
      <alignment horizontal="center"/>
    </xf>
    <xf numFmtId="0" fontId="6" fillId="0" borderId="6" xfId="0" applyFont="1" applyBorder="1"/>
    <xf numFmtId="0" fontId="12" fillId="0" borderId="6" xfId="0" applyFont="1" applyBorder="1" applyAlignment="1">
      <alignment horizontal="center"/>
    </xf>
    <xf numFmtId="3" fontId="12" fillId="0" borderId="6" xfId="3" applyNumberFormat="1" applyFont="1" applyBorder="1" applyAlignment="1">
      <alignment vertical="center" wrapText="1"/>
    </xf>
    <xf numFmtId="3" fontId="12" fillId="0" borderId="7" xfId="3" applyNumberFormat="1" applyFont="1" applyBorder="1" applyAlignment="1">
      <alignment vertical="center"/>
    </xf>
    <xf numFmtId="0" fontId="29" fillId="2" borderId="6" xfId="0" applyFont="1" applyFill="1" applyBorder="1" applyAlignment="1">
      <alignment horizontal="center"/>
    </xf>
    <xf numFmtId="0" fontId="29" fillId="2" borderId="6" xfId="0" applyFont="1" applyFill="1" applyBorder="1"/>
    <xf numFmtId="0" fontId="30" fillId="0" borderId="6" xfId="0" applyFont="1" applyBorder="1" applyAlignment="1">
      <alignment wrapText="1"/>
    </xf>
    <xf numFmtId="0" fontId="30" fillId="0" borderId="7" xfId="0" applyFont="1" applyBorder="1"/>
    <xf numFmtId="3" fontId="12" fillId="0" borderId="7" xfId="3" applyNumberFormat="1" applyFont="1" applyBorder="1" applyAlignment="1">
      <alignment vertical="center" wrapText="1"/>
    </xf>
    <xf numFmtId="0" fontId="4" fillId="0" borderId="6" xfId="0" applyFont="1" applyBorder="1" applyAlignment="1">
      <alignment horizontal="center"/>
    </xf>
    <xf numFmtId="0" fontId="12" fillId="0" borderId="7" xfId="0" quotePrefix="1" applyFont="1" applyBorder="1" applyAlignment="1">
      <alignment vertical="top" wrapText="1"/>
    </xf>
    <xf numFmtId="0" fontId="6" fillId="0" borderId="7" xfId="0" applyFont="1" applyBorder="1" applyAlignment="1">
      <alignment horizontal="center"/>
    </xf>
    <xf numFmtId="0" fontId="6" fillId="0" borderId="6" xfId="0" applyFont="1" applyBorder="1" applyAlignment="1">
      <alignment wrapText="1"/>
    </xf>
    <xf numFmtId="0" fontId="12" fillId="0" borderId="7" xfId="0" applyFont="1" applyBorder="1" applyAlignment="1">
      <alignment horizontal="center"/>
    </xf>
    <xf numFmtId="0" fontId="12" fillId="0" borderId="6" xfId="0" applyFont="1" applyBorder="1" applyAlignment="1">
      <alignment wrapText="1"/>
    </xf>
    <xf numFmtId="0" fontId="12" fillId="0" borderId="7" xfId="0" applyFont="1" applyBorder="1" applyAlignment="1">
      <alignment horizontal="center" vertical="center"/>
    </xf>
    <xf numFmtId="0" fontId="12" fillId="0" borderId="6" xfId="0" applyFont="1" applyBorder="1" applyAlignment="1">
      <alignment vertical="center" wrapText="1"/>
    </xf>
    <xf numFmtId="0" fontId="6" fillId="0" borderId="6" xfId="0" applyFont="1" applyBorder="1" applyAlignment="1">
      <alignment horizontal="center" vertical="center"/>
    </xf>
    <xf numFmtId="0" fontId="6" fillId="0" borderId="6" xfId="0" applyFont="1" applyBorder="1" applyAlignment="1">
      <alignment vertical="center" wrapText="1"/>
    </xf>
    <xf numFmtId="0" fontId="12" fillId="0" borderId="8" xfId="0" applyFont="1" applyBorder="1" applyAlignment="1">
      <alignment horizontal="center" vertical="center"/>
    </xf>
    <xf numFmtId="0" fontId="12" fillId="0" borderId="8" xfId="0" quotePrefix="1" applyFont="1" applyBorder="1" applyAlignment="1">
      <alignment vertical="center" wrapText="1"/>
    </xf>
    <xf numFmtId="10" fontId="29" fillId="2" borderId="5" xfId="2" applyNumberFormat="1" applyFont="1" applyFill="1" applyBorder="1" applyAlignment="1">
      <alignment horizontal="right"/>
    </xf>
    <xf numFmtId="10" fontId="6" fillId="2" borderId="5" xfId="2" applyNumberFormat="1" applyFont="1" applyFill="1" applyBorder="1" applyAlignment="1">
      <alignment horizontal="right"/>
    </xf>
    <xf numFmtId="10" fontId="12" fillId="2" borderId="5" xfId="2" applyNumberFormat="1" applyFont="1" applyFill="1" applyBorder="1" applyAlignment="1">
      <alignment horizontal="right"/>
    </xf>
    <xf numFmtId="10" fontId="6" fillId="0" borderId="6" xfId="1" applyNumberFormat="1" applyFont="1" applyBorder="1" applyAlignment="1">
      <alignment horizontal="right"/>
    </xf>
    <xf numFmtId="10" fontId="30" fillId="0" borderId="6" xfId="1" applyNumberFormat="1" applyFont="1" applyBorder="1" applyAlignment="1">
      <alignment horizontal="right"/>
    </xf>
    <xf numFmtId="10" fontId="30" fillId="0" borderId="7" xfId="1" applyNumberFormat="1" applyFont="1" applyBorder="1" applyAlignment="1">
      <alignment horizontal="right"/>
    </xf>
    <xf numFmtId="10" fontId="6" fillId="2" borderId="5" xfId="2" applyNumberFormat="1" applyFont="1" applyFill="1" applyBorder="1" applyAlignment="1">
      <alignment horizontal="right" vertical="center"/>
    </xf>
    <xf numFmtId="10" fontId="12" fillId="2" borderId="6" xfId="2" applyNumberFormat="1" applyFont="1" applyFill="1" applyBorder="1" applyAlignment="1">
      <alignment horizontal="right"/>
    </xf>
    <xf numFmtId="10" fontId="6" fillId="2" borderId="6" xfId="2" applyNumberFormat="1" applyFont="1" applyFill="1" applyBorder="1" applyAlignment="1">
      <alignment horizontal="right"/>
    </xf>
    <xf numFmtId="10" fontId="12" fillId="2" borderId="6" xfId="2" applyNumberFormat="1" applyFont="1" applyFill="1" applyBorder="1" applyAlignment="1">
      <alignment horizontal="right" vertical="center"/>
    </xf>
    <xf numFmtId="10" fontId="12" fillId="2" borderId="8" xfId="2" applyNumberFormat="1" applyFont="1" applyFill="1" applyBorder="1" applyAlignment="1">
      <alignment horizontal="right" vertical="center"/>
    </xf>
    <xf numFmtId="9" fontId="6" fillId="2" borderId="6" xfId="2" applyNumberFormat="1" applyFont="1" applyFill="1" applyBorder="1" applyAlignment="1">
      <alignment horizontal="right"/>
    </xf>
    <xf numFmtId="9" fontId="12" fillId="2" borderId="6" xfId="2" applyNumberFormat="1" applyFont="1" applyFill="1" applyBorder="1" applyAlignment="1">
      <alignment horizontal="right"/>
    </xf>
    <xf numFmtId="10" fontId="29" fillId="2" borderId="4" xfId="2" applyNumberFormat="1" applyFont="1" applyFill="1" applyBorder="1" applyAlignment="1">
      <alignment horizontal="right" vertical="center" wrapText="1"/>
    </xf>
    <xf numFmtId="10" fontId="29" fillId="0" borderId="6" xfId="2" applyNumberFormat="1" applyFont="1" applyBorder="1" applyAlignment="1">
      <alignment horizontal="right"/>
    </xf>
    <xf numFmtId="10" fontId="6" fillId="0" borderId="6" xfId="2" applyNumberFormat="1" applyFont="1" applyBorder="1" applyAlignment="1">
      <alignment horizontal="right"/>
    </xf>
    <xf numFmtId="10" fontId="12" fillId="0" borderId="6" xfId="2" applyNumberFormat="1" applyFont="1" applyBorder="1" applyAlignment="1">
      <alignment horizontal="right"/>
    </xf>
    <xf numFmtId="10" fontId="29" fillId="2" borderId="6" xfId="2" applyNumberFormat="1" applyFont="1" applyFill="1" applyBorder="1" applyAlignment="1">
      <alignment horizontal="right"/>
    </xf>
    <xf numFmtId="10" fontId="6" fillId="0" borderId="6" xfId="2" applyNumberFormat="1" applyFont="1" applyBorder="1" applyAlignment="1">
      <alignment horizontal="right" vertical="center"/>
    </xf>
    <xf numFmtId="10" fontId="12" fillId="0" borderId="6" xfId="2" applyNumberFormat="1" applyFont="1" applyBorder="1" applyAlignment="1">
      <alignment horizontal="right" vertical="center"/>
    </xf>
    <xf numFmtId="10" fontId="12" fillId="0" borderId="8" xfId="2" applyNumberFormat="1" applyFont="1" applyBorder="1" applyAlignment="1">
      <alignment horizontal="right" vertical="center"/>
    </xf>
    <xf numFmtId="2" fontId="12" fillId="0" borderId="9" xfId="0" applyNumberFormat="1" applyFont="1" applyBorder="1" applyAlignment="1">
      <alignment horizontal="right" vertical="center"/>
    </xf>
    <xf numFmtId="0" fontId="14" fillId="0" borderId="1" xfId="0" applyFont="1" applyBorder="1" applyAlignment="1">
      <alignment horizontal="right"/>
    </xf>
    <xf numFmtId="0" fontId="4" fillId="0" borderId="0" xfId="0" applyFont="1" applyAlignment="1">
      <alignment horizontal="center"/>
    </xf>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left" wrapText="1"/>
    </xf>
    <xf numFmtId="0" fontId="11" fillId="0" borderId="0" xfId="0" applyFont="1" applyAlignment="1">
      <alignment horizontal="left" vertical="center" wrapText="1"/>
    </xf>
    <xf numFmtId="0" fontId="10" fillId="0" borderId="0" xfId="0" applyFont="1" applyAlignment="1">
      <alignment horizontal="left" vertical="center" wrapText="1"/>
    </xf>
  </cellXfs>
  <cellStyles count="6">
    <cellStyle name="Comma" xfId="1" builtinId="3"/>
    <cellStyle name="Normal" xfId="0" builtinId="0"/>
    <cellStyle name="Normal 3" xfId="4"/>
    <cellStyle name="Normal 3 2" xfId="5"/>
    <cellStyle name="Normal_6.15.BAOCAOPLP"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customXml" Target="../customXml/item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NKUBAN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NKUBAN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y7\d\Khue\2002\XN_KSTK\HO_SO\LINH\BEN-CAU\LP-NDIEN\BEN-CAU\MSOF43\EXCEL\TAI_VU\HDONG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ddd_n2\c\DATA\NHUT\DT_MAU\DU_TOA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y7\d\LUU\Dulieu\EXCEL\FILE_LE\Nam%202002\DMChau\DMChau\Khandai_DM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ay7\d\HUNG\LUUXLS\KHKTHUAT\CBINH\CDSPHAM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CDSPHAM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inh\d\NHUT\HO-SO-1999\THI%20XA\LE%20VAN%20TAM\BC-LE%20VAN%20TA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y7\d\CHIN\duthau-phongcanhsat\HUNG\LUUXLS\KHKTHUAT\CBINH\CDSPHAM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Sheet1 (4)"/>
      <sheetName val="Sheet1"/>
      <sheetName val="kiem ke quy"/>
      <sheetName val="Sheet3"/>
      <sheetName val="00000000"/>
      <sheetName val="10000000"/>
      <sheetName val="XL4Poppy"/>
    </sheetNames>
    <sheetDataSet>
      <sheetData sheetId="0" refreshError="1"/>
      <sheetData sheetId="1" refreshError="1">
        <row r="51">
          <cell r="J51">
            <v>12152369.620000003</v>
          </cell>
          <cell r="K51">
            <v>480591.08999999997</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Sheet1 (4)"/>
      <sheetName val="Sheet1 (5)"/>
      <sheetName val="Sheet9 (2)"/>
    </sheetNames>
    <sheetDataSet>
      <sheetData sheetId="0" refreshError="1"/>
      <sheetData sheetId="1" refreshError="1"/>
      <sheetData sheetId="2" refreshError="1"/>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6"/>
      <sheetName val="Sheet5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5"/>
      <sheetName val="Sheet16"/>
      <sheetName val="Sheet17"/>
      <sheetName val="Sheet18"/>
      <sheetName val="Sheet20"/>
      <sheetName val="Sheet21"/>
      <sheetName val="Sheet22"/>
      <sheetName val="Sheet23"/>
      <sheetName val="Sheet24"/>
      <sheetName val="Sheet25"/>
      <sheetName val="Sheet19"/>
      <sheetName val="XDCB"/>
      <sheetName val="Sheet1 (6)"/>
      <sheetName val="XL4Poppy"/>
      <sheetName val="DI-ES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DCB"/>
      <sheetName val="BANGTRA"/>
      <sheetName val="Sheet1"/>
      <sheetName val="Sheet2"/>
      <sheetName val="Sheet3"/>
      <sheetName val="C.SET"/>
      <sheetName val="DIEN"/>
      <sheetName val="NUOC"/>
      <sheetName val="LEPHIQUACAU"/>
      <sheetName val="Sheet5"/>
      <sheetName val="PTVL"/>
      <sheetName val="DIA CHI VL"/>
      <sheetName val="DON GIA"/>
      <sheetName val="VAN CHUYEN VT (2)"/>
      <sheetName val="THVL"/>
      <sheetName val="KINH PHI"/>
      <sheetName val="Sheet4"/>
      <sheetName val="Sheet4 (2)"/>
      <sheetName val="SL&amp;DATA"/>
      <sheetName val="KINH PHI (2)"/>
      <sheetName val="BC L-V-Tam"/>
      <sheetName val="gvl"/>
      <sheetName val="DG"/>
      <sheetName val="DU_TO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luong"/>
      <sheetName val="vattu"/>
      <sheetName val="kinhphi"/>
      <sheetName val="dinhmuc"/>
      <sheetName val="khoan"/>
      <sheetName val="Sheet6"/>
      <sheetName val="XL4Poppy"/>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 val="kiem ke quy"/>
      <sheetName val="Sheet3"/>
      <sheetName val="00000000"/>
      <sheetName val="10000000"/>
      <sheetName val="XL4Poppy"/>
    </sheetNames>
    <sheetDataSet>
      <sheetData sheetId="0"/>
      <sheetData sheetId="1"/>
      <sheetData sheetId="2"/>
      <sheetData sheetId="3"/>
      <sheetData sheetId="4"/>
      <sheetData sheetId="5"/>
      <sheetData sheetId="6"/>
      <sheetData sheetId="7" refreshError="1">
        <row r="16">
          <cell r="I16">
            <v>2415421.9700000002</v>
          </cell>
        </row>
      </sheetData>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6">
          <cell r="I16">
            <v>2415421.9700000002</v>
          </cell>
          <cell r="J16">
            <v>301117.30999999994</v>
          </cell>
        </row>
      </sheetData>
      <sheetData sheetId="8" refreshError="1">
        <row r="15">
          <cell r="F15">
            <v>11357975.9</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 KPHI 1"/>
      <sheetName val="Sheet1"/>
      <sheetName val="BC (CU)"/>
      <sheetName val="BC L-V-Tam"/>
      <sheetName val="DG-K.PHI 1"/>
      <sheetName val="DG-K.PHI 2"/>
      <sheetName val="DG-K.PHI 3"/>
      <sheetName val="CONG-SUA"/>
      <sheetName val="DEN BU"/>
      <sheetName val="TH KPHI 1"/>
      <sheetName val="TH KPHI 2"/>
      <sheetName val="TH KPHI 3"/>
      <sheetName val="cong trai"/>
      <sheetName val="cong phai"/>
      <sheetName val="KCAU 2L (p.an 1)"/>
      <sheetName val="KCAU 3L (p.an 2)"/>
      <sheetName val="TH KPHI 2 (2)"/>
      <sheetName val="TH KPHI (chinh)"/>
      <sheetName val="CONG-LVT (CU)"/>
      <sheetName val="TH VLIEU 1"/>
      <sheetName val="BIA BCAO"/>
      <sheetName val="MUC LUC (D)"/>
      <sheetName val="CAC CT NAM 2004"/>
      <sheetName val="T3"/>
      <sheetName val="T4"/>
      <sheetName val="T5"/>
      <sheetName val="T6"/>
      <sheetName val="T7"/>
      <sheetName val="T8"/>
      <sheetName val="T9"/>
      <sheetName val="T10"/>
      <sheetName val="T11"/>
      <sheetName val="T12"/>
      <sheetName val="DThu"/>
      <sheetName val="Chart1"/>
      <sheetName val="THop Vtu"/>
      <sheetName val="XL4Poppy"/>
      <sheetName val="BC L_V_Tam"/>
      <sheetName val="Giathanh1m3BT"/>
      <sheetName val="Sheet2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sheetData sheetId="36"/>
      <sheetData sheetId="37"/>
      <sheetData sheetId="38" refreshError="1"/>
      <sheetData sheetId="3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0"/>
      <sheetData sheetId="1"/>
      <sheetData sheetId="2"/>
      <sheetData sheetId="3"/>
      <sheetData sheetId="4"/>
      <sheetData sheetId="5"/>
      <sheetData sheetId="6"/>
      <sheetData sheetId="7" refreshError="1">
        <row r="16">
          <cell r="I16">
            <v>2415421.9700000002</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tabSelected="1" topLeftCell="A26" zoomScaleNormal="100" workbookViewId="0">
      <selection activeCell="C36" sqref="C36"/>
    </sheetView>
  </sheetViews>
  <sheetFormatPr defaultColWidth="15.140625" defaultRowHeight="12.75"/>
  <cols>
    <col min="1" max="1" width="6.5703125" style="1" customWidth="1"/>
    <col min="2" max="2" width="52.5703125" style="1" customWidth="1"/>
    <col min="3" max="3" width="12.85546875" style="5" customWidth="1"/>
    <col min="4" max="4" width="13.28515625" style="6" customWidth="1"/>
    <col min="5" max="5" width="13.28515625" style="1" customWidth="1"/>
    <col min="6" max="6" width="10.42578125" style="1" bestFit="1" customWidth="1"/>
    <col min="7" max="7" width="14.42578125" style="1" customWidth="1"/>
    <col min="8" max="16384" width="15.140625" style="1"/>
  </cols>
  <sheetData>
    <row r="1" spans="1:7" ht="15">
      <c r="A1" s="118" t="s">
        <v>0</v>
      </c>
      <c r="B1" s="118"/>
      <c r="C1" s="118"/>
      <c r="D1" s="118"/>
      <c r="E1" s="118"/>
      <c r="F1" s="118"/>
      <c r="G1" s="118"/>
    </row>
    <row r="2" spans="1:7" ht="7.5" customHeight="1">
      <c r="A2" s="17"/>
      <c r="B2" s="17"/>
      <c r="C2" s="2"/>
      <c r="D2" s="3"/>
      <c r="E2" s="17"/>
      <c r="F2" s="17"/>
      <c r="G2" s="17"/>
    </row>
    <row r="3" spans="1:7" ht="14.25">
      <c r="A3" s="4" t="s">
        <v>44</v>
      </c>
    </row>
    <row r="4" spans="1:7" ht="14.25">
      <c r="A4" s="4" t="s">
        <v>58</v>
      </c>
    </row>
    <row r="5" spans="1:7" s="7" customFormat="1" ht="39" customHeight="1">
      <c r="A5" s="119" t="s">
        <v>84</v>
      </c>
      <c r="B5" s="119"/>
      <c r="C5" s="119"/>
      <c r="D5" s="119"/>
      <c r="E5" s="119"/>
      <c r="F5" s="119"/>
      <c r="G5" s="119"/>
    </row>
    <row r="6" spans="1:7" s="7" customFormat="1" ht="18.75">
      <c r="A6" s="120" t="s">
        <v>85</v>
      </c>
      <c r="B6" s="120"/>
      <c r="C6" s="120"/>
      <c r="D6" s="120"/>
      <c r="E6" s="120"/>
      <c r="F6" s="120"/>
      <c r="G6" s="120"/>
    </row>
    <row r="7" spans="1:7" ht="31.5" customHeight="1">
      <c r="A7" s="121" t="s">
        <v>1</v>
      </c>
      <c r="B7" s="121"/>
      <c r="C7" s="121"/>
      <c r="D7" s="121"/>
      <c r="E7" s="121"/>
      <c r="F7" s="121"/>
      <c r="G7" s="121"/>
    </row>
    <row r="8" spans="1:7" s="7" customFormat="1" ht="58.5" customHeight="1">
      <c r="A8" s="122" t="s">
        <v>2</v>
      </c>
      <c r="B8" s="122"/>
      <c r="C8" s="122"/>
      <c r="D8" s="122"/>
      <c r="E8" s="122"/>
      <c r="F8" s="122"/>
      <c r="G8" s="122"/>
    </row>
    <row r="9" spans="1:7" s="7" customFormat="1" ht="15.75">
      <c r="A9" s="123" t="s">
        <v>86</v>
      </c>
      <c r="B9" s="123"/>
      <c r="C9" s="123"/>
      <c r="D9" s="123"/>
      <c r="E9" s="123"/>
      <c r="F9" s="123"/>
      <c r="G9" s="123"/>
    </row>
    <row r="10" spans="1:7" ht="20.25" customHeight="1">
      <c r="A10" s="8"/>
      <c r="B10" s="9"/>
      <c r="C10" s="10"/>
      <c r="D10" s="11"/>
      <c r="E10" s="117" t="s">
        <v>3</v>
      </c>
      <c r="F10" s="117"/>
      <c r="G10" s="117"/>
    </row>
    <row r="11" spans="1:7" ht="78.75" customHeight="1">
      <c r="A11" s="28" t="s">
        <v>4</v>
      </c>
      <c r="B11" s="28" t="s">
        <v>5</v>
      </c>
      <c r="C11" s="26" t="s">
        <v>87</v>
      </c>
      <c r="D11" s="27" t="s">
        <v>88</v>
      </c>
      <c r="E11" s="28" t="s">
        <v>89</v>
      </c>
      <c r="F11" s="28" t="s">
        <v>91</v>
      </c>
      <c r="G11" s="28" t="s">
        <v>90</v>
      </c>
    </row>
    <row r="12" spans="1:7" ht="14.25">
      <c r="A12" s="28">
        <v>1</v>
      </c>
      <c r="B12" s="28">
        <v>2</v>
      </c>
      <c r="C12" s="29">
        <v>3</v>
      </c>
      <c r="D12" s="30">
        <v>4</v>
      </c>
      <c r="E12" s="31">
        <v>5</v>
      </c>
      <c r="F12" s="32"/>
      <c r="G12" s="29">
        <v>6</v>
      </c>
    </row>
    <row r="13" spans="1:7" s="25" customFormat="1" ht="16.5" customHeight="1">
      <c r="A13" s="64" t="s">
        <v>6</v>
      </c>
      <c r="B13" s="65" t="s">
        <v>7</v>
      </c>
      <c r="C13" s="33">
        <f>SUM(C14)</f>
        <v>1514</v>
      </c>
      <c r="D13" s="34">
        <f>SUM(D14)</f>
        <v>127.72</v>
      </c>
      <c r="E13" s="95">
        <f t="shared" ref="E13:E61" si="0">D13/C13</f>
        <v>8.435931307793923E-2</v>
      </c>
      <c r="F13" s="35">
        <f>SUM(F14)</f>
        <v>137.79000000000002</v>
      </c>
      <c r="G13" s="108">
        <f t="shared" ref="G13:G28" si="1">D13/F13</f>
        <v>0.92691777342332515</v>
      </c>
    </row>
    <row r="14" spans="1:7" ht="16.5" customHeight="1">
      <c r="A14" s="66" t="s">
        <v>8</v>
      </c>
      <c r="B14" s="67" t="s">
        <v>9</v>
      </c>
      <c r="C14" s="36">
        <f>SUM(C15,C19)</f>
        <v>1514</v>
      </c>
      <c r="D14" s="37">
        <f>SUM(D15,D19)</f>
        <v>127.72</v>
      </c>
      <c r="E14" s="95">
        <f t="shared" si="0"/>
        <v>8.435931307793923E-2</v>
      </c>
      <c r="F14" s="38">
        <f>SUM(F15,F19)</f>
        <v>137.79000000000002</v>
      </c>
      <c r="G14" s="109">
        <f t="shared" si="1"/>
        <v>0.92691777342332515</v>
      </c>
    </row>
    <row r="15" spans="1:7" ht="16.5" customHeight="1">
      <c r="A15" s="68">
        <v>1</v>
      </c>
      <c r="B15" s="69" t="s">
        <v>10</v>
      </c>
      <c r="C15" s="39">
        <f>SUM(C16:C18)</f>
        <v>114</v>
      </c>
      <c r="D15" s="40">
        <f>SUM(D16:D18)</f>
        <v>7.1999999999999993</v>
      </c>
      <c r="E15" s="96">
        <f t="shared" si="0"/>
        <v>6.3157894736842093E-2</v>
      </c>
      <c r="F15" s="41">
        <f>SUM(F16:F18)</f>
        <v>16.14</v>
      </c>
      <c r="G15" s="110">
        <f t="shared" si="1"/>
        <v>0.44609665427509287</v>
      </c>
    </row>
    <row r="16" spans="1:7" ht="16.5" customHeight="1">
      <c r="A16" s="70" t="s">
        <v>11</v>
      </c>
      <c r="B16" s="71" t="s">
        <v>45</v>
      </c>
      <c r="C16" s="42">
        <v>29</v>
      </c>
      <c r="D16" s="43">
        <v>0.6</v>
      </c>
      <c r="E16" s="97">
        <f>D16/C16</f>
        <v>2.0689655172413793E-2</v>
      </c>
      <c r="F16" s="44">
        <v>3.24</v>
      </c>
      <c r="G16" s="111">
        <f t="shared" si="1"/>
        <v>0.18518518518518517</v>
      </c>
    </row>
    <row r="17" spans="1:7" ht="16.5" customHeight="1">
      <c r="A17" s="70" t="s">
        <v>12</v>
      </c>
      <c r="B17" s="72" t="s">
        <v>64</v>
      </c>
      <c r="C17" s="42">
        <v>18</v>
      </c>
      <c r="D17" s="43">
        <v>1.05</v>
      </c>
      <c r="E17" s="97">
        <f>D17/C17</f>
        <v>5.8333333333333334E-2</v>
      </c>
      <c r="F17" s="44">
        <v>0</v>
      </c>
      <c r="G17" s="111" t="e">
        <f t="shared" si="1"/>
        <v>#DIV/0!</v>
      </c>
    </row>
    <row r="18" spans="1:7" ht="16.5" customHeight="1">
      <c r="A18" s="70" t="s">
        <v>13</v>
      </c>
      <c r="B18" s="72" t="s">
        <v>63</v>
      </c>
      <c r="C18" s="42">
        <v>67</v>
      </c>
      <c r="D18" s="43">
        <v>5.55</v>
      </c>
      <c r="E18" s="97">
        <f t="shared" si="0"/>
        <v>8.2835820895522383E-2</v>
      </c>
      <c r="F18" s="44">
        <v>12.9</v>
      </c>
      <c r="G18" s="111">
        <f t="shared" si="1"/>
        <v>0.43023255813953487</v>
      </c>
    </row>
    <row r="19" spans="1:7" ht="16.5" customHeight="1">
      <c r="A19" s="73">
        <v>2</v>
      </c>
      <c r="B19" s="74" t="s">
        <v>14</v>
      </c>
      <c r="C19" s="39">
        <f>SUM(C20:C20)</f>
        <v>1400</v>
      </c>
      <c r="D19" s="40">
        <f>SUM(D20:D20)</f>
        <v>120.52</v>
      </c>
      <c r="E19" s="96">
        <f t="shared" si="0"/>
        <v>8.6085714285714279E-2</v>
      </c>
      <c r="F19" s="41">
        <f>SUM(F20:F20)</f>
        <v>121.65</v>
      </c>
      <c r="G19" s="110">
        <f t="shared" si="1"/>
        <v>0.9907110563090834</v>
      </c>
    </row>
    <row r="20" spans="1:7" ht="28.5" customHeight="1">
      <c r="A20" s="75" t="s">
        <v>15</v>
      </c>
      <c r="B20" s="76" t="s">
        <v>65</v>
      </c>
      <c r="C20" s="42">
        <v>1400</v>
      </c>
      <c r="D20" s="43">
        <v>120.52</v>
      </c>
      <c r="E20" s="97">
        <f t="shared" si="0"/>
        <v>8.6085714285714279E-2</v>
      </c>
      <c r="F20" s="44">
        <v>121.65</v>
      </c>
      <c r="G20" s="111">
        <f t="shared" si="1"/>
        <v>0.9907110563090834</v>
      </c>
    </row>
    <row r="21" spans="1:7" ht="18" customHeight="1">
      <c r="A21" s="66" t="s">
        <v>59</v>
      </c>
      <c r="B21" s="67" t="s">
        <v>60</v>
      </c>
      <c r="C21" s="37">
        <v>0</v>
      </c>
      <c r="D21" s="37">
        <v>0</v>
      </c>
      <c r="E21" s="95">
        <v>0</v>
      </c>
      <c r="F21" s="38">
        <v>0</v>
      </c>
      <c r="G21" s="109" t="e">
        <f t="shared" si="1"/>
        <v>#DIV/0!</v>
      </c>
    </row>
    <row r="22" spans="1:7" ht="18" customHeight="1">
      <c r="A22" s="66" t="s">
        <v>61</v>
      </c>
      <c r="B22" s="67" t="s">
        <v>62</v>
      </c>
      <c r="C22" s="37">
        <f>C23+C27</f>
        <v>1514</v>
      </c>
      <c r="D22" s="37">
        <f>SUM(D23,D27)</f>
        <v>119.126</v>
      </c>
      <c r="E22" s="95">
        <f>D22/C22</f>
        <v>7.8682959048877149E-2</v>
      </c>
      <c r="F22" s="38">
        <f>F23+F27</f>
        <v>137.79000000000002</v>
      </c>
      <c r="G22" s="109">
        <f t="shared" si="1"/>
        <v>0.86454749981856438</v>
      </c>
    </row>
    <row r="23" spans="1:7" ht="18" customHeight="1">
      <c r="A23" s="68">
        <v>1</v>
      </c>
      <c r="B23" s="69" t="s">
        <v>10</v>
      </c>
      <c r="C23" s="40">
        <f>C24+C25+C26</f>
        <v>114</v>
      </c>
      <c r="D23" s="40">
        <f>SUM(D24:D26)</f>
        <v>7.1999999999999993</v>
      </c>
      <c r="E23" s="96">
        <f>D23/C23</f>
        <v>6.3157894736842093E-2</v>
      </c>
      <c r="F23" s="40">
        <f>SUM(F24:F26)</f>
        <v>16.14</v>
      </c>
      <c r="G23" s="110">
        <f t="shared" si="1"/>
        <v>0.44609665427509287</v>
      </c>
    </row>
    <row r="24" spans="1:7" ht="18" customHeight="1">
      <c r="A24" s="70" t="s">
        <v>11</v>
      </c>
      <c r="B24" s="71" t="s">
        <v>45</v>
      </c>
      <c r="C24" s="43">
        <v>29</v>
      </c>
      <c r="D24" s="43">
        <v>0.6</v>
      </c>
      <c r="E24" s="97">
        <f t="shared" si="0"/>
        <v>2.0689655172413793E-2</v>
      </c>
      <c r="F24" s="44">
        <v>3.24</v>
      </c>
      <c r="G24" s="111">
        <f t="shared" si="1"/>
        <v>0.18518518518518517</v>
      </c>
    </row>
    <row r="25" spans="1:7" ht="18" customHeight="1">
      <c r="A25" s="70" t="s">
        <v>12</v>
      </c>
      <c r="B25" s="72" t="s">
        <v>46</v>
      </c>
      <c r="C25" s="43">
        <v>18</v>
      </c>
      <c r="D25" s="43">
        <v>1.05</v>
      </c>
      <c r="E25" s="97">
        <f t="shared" si="0"/>
        <v>5.8333333333333334E-2</v>
      </c>
      <c r="F25" s="44">
        <v>0</v>
      </c>
      <c r="G25" s="111" t="e">
        <f t="shared" si="1"/>
        <v>#DIV/0!</v>
      </c>
    </row>
    <row r="26" spans="1:7" ht="18" customHeight="1">
      <c r="A26" s="70" t="s">
        <v>13</v>
      </c>
      <c r="B26" s="77" t="s">
        <v>47</v>
      </c>
      <c r="C26" s="43">
        <v>67</v>
      </c>
      <c r="D26" s="43">
        <v>5.55</v>
      </c>
      <c r="E26" s="97">
        <f t="shared" si="0"/>
        <v>8.2835820895522383E-2</v>
      </c>
      <c r="F26" s="44">
        <v>12.9</v>
      </c>
      <c r="G26" s="111">
        <f t="shared" si="1"/>
        <v>0.43023255813953487</v>
      </c>
    </row>
    <row r="27" spans="1:7" ht="18" customHeight="1">
      <c r="A27" s="73">
        <v>2</v>
      </c>
      <c r="B27" s="74" t="s">
        <v>14</v>
      </c>
      <c r="C27" s="40">
        <f>C28</f>
        <v>1400</v>
      </c>
      <c r="D27" s="40">
        <f>SUM(D28:D28)</f>
        <v>111.926</v>
      </c>
      <c r="E27" s="96">
        <f>D27/C27</f>
        <v>7.9947142857142856E-2</v>
      </c>
      <c r="F27" s="41">
        <f>F28</f>
        <v>121.65</v>
      </c>
      <c r="G27" s="111">
        <f t="shared" si="1"/>
        <v>0.92006576243321003</v>
      </c>
    </row>
    <row r="28" spans="1:7" ht="18" customHeight="1">
      <c r="A28" s="75" t="s">
        <v>15</v>
      </c>
      <c r="B28" s="77" t="s">
        <v>48</v>
      </c>
      <c r="C28" s="43">
        <v>1400</v>
      </c>
      <c r="D28" s="43">
        <v>111.926</v>
      </c>
      <c r="E28" s="97">
        <f t="shared" si="0"/>
        <v>7.9947142857142856E-2</v>
      </c>
      <c r="F28" s="44">
        <v>121.65</v>
      </c>
      <c r="G28" s="111">
        <f t="shared" si="1"/>
        <v>0.92006576243321003</v>
      </c>
    </row>
    <row r="29" spans="1:7" s="25" customFormat="1" ht="17.25" customHeight="1">
      <c r="A29" s="78" t="s">
        <v>18</v>
      </c>
      <c r="B29" s="79" t="s">
        <v>19</v>
      </c>
      <c r="C29" s="45">
        <f>C30</f>
        <v>6836</v>
      </c>
      <c r="D29" s="45">
        <f>D30</f>
        <v>1012.106</v>
      </c>
      <c r="E29" s="95">
        <f>D29/C29</f>
        <v>0.14805529549444119</v>
      </c>
      <c r="F29" s="45">
        <f>F30</f>
        <v>1160.992</v>
      </c>
      <c r="G29" s="112">
        <f t="shared" ref="G29:G35" si="2">D29/F29</f>
        <v>0.87175966759460877</v>
      </c>
    </row>
    <row r="30" spans="1:7" ht="17.25" customHeight="1">
      <c r="A30" s="78" t="s">
        <v>8</v>
      </c>
      <c r="B30" s="79" t="s">
        <v>20</v>
      </c>
      <c r="C30" s="45">
        <f>C31+C53+C56+C60+C58</f>
        <v>6836</v>
      </c>
      <c r="D30" s="45">
        <f>D31+D53+D56+D60+D58</f>
        <v>1012.106</v>
      </c>
      <c r="E30" s="95">
        <f t="shared" si="0"/>
        <v>0.14805529549444119</v>
      </c>
      <c r="F30" s="45">
        <f>F31+F53+F56+F60+F58</f>
        <v>1160.992</v>
      </c>
      <c r="G30" s="109">
        <f t="shared" si="2"/>
        <v>0.87175966759460877</v>
      </c>
    </row>
    <row r="31" spans="1:7" ht="17.25" customHeight="1">
      <c r="A31" s="73">
        <v>1</v>
      </c>
      <c r="B31" s="74" t="s">
        <v>17</v>
      </c>
      <c r="C31" s="46">
        <f>C32+C36</f>
        <v>6797</v>
      </c>
      <c r="D31" s="46">
        <f t="shared" ref="D31:G31" si="3">D32+D36</f>
        <v>973.10599999999999</v>
      </c>
      <c r="E31" s="98">
        <f t="shared" si="3"/>
        <v>0.78101139162656463</v>
      </c>
      <c r="F31" s="46">
        <f t="shared" si="3"/>
        <v>1096.752</v>
      </c>
      <c r="G31" s="98" t="e">
        <f t="shared" si="3"/>
        <v>#DIV/0!</v>
      </c>
    </row>
    <row r="32" spans="1:7" ht="17.25" customHeight="1">
      <c r="A32" s="75" t="s">
        <v>11</v>
      </c>
      <c r="B32" s="80" t="s">
        <v>21</v>
      </c>
      <c r="C32" s="47">
        <f>C33+C34+C35</f>
        <v>5005</v>
      </c>
      <c r="D32" s="47">
        <f t="shared" ref="D32:G32" si="4">D33+D34+D35</f>
        <v>916.11400000000003</v>
      </c>
      <c r="E32" s="99">
        <f t="shared" si="4"/>
        <v>0.45005132721432634</v>
      </c>
      <c r="F32" s="47">
        <f t="shared" si="4"/>
        <v>1043.652</v>
      </c>
      <c r="G32" s="99">
        <f t="shared" si="4"/>
        <v>2.5414907355301999</v>
      </c>
    </row>
    <row r="33" spans="1:7" ht="17.25" customHeight="1">
      <c r="A33" s="75" t="s">
        <v>22</v>
      </c>
      <c r="B33" s="77" t="s">
        <v>23</v>
      </c>
      <c r="C33" s="48">
        <v>3248</v>
      </c>
      <c r="D33" s="43">
        <v>746.53100000000006</v>
      </c>
      <c r="E33" s="97">
        <f t="shared" si="0"/>
        <v>0.22984328817733993</v>
      </c>
      <c r="F33" s="44">
        <v>844.92399999999998</v>
      </c>
      <c r="G33" s="111">
        <f t="shared" si="2"/>
        <v>0.88354810610185064</v>
      </c>
    </row>
    <row r="34" spans="1:7" ht="17.25" customHeight="1">
      <c r="A34" s="75" t="s">
        <v>24</v>
      </c>
      <c r="B34" s="77" t="s">
        <v>66</v>
      </c>
      <c r="C34" s="48">
        <v>693</v>
      </c>
      <c r="D34" s="43">
        <v>120.889</v>
      </c>
      <c r="E34" s="97">
        <f t="shared" si="0"/>
        <v>0.17444300144300143</v>
      </c>
      <c r="F34" s="44">
        <v>107.58</v>
      </c>
      <c r="G34" s="111">
        <f t="shared" si="2"/>
        <v>1.1237125859825245</v>
      </c>
    </row>
    <row r="35" spans="1:7" ht="17.25" customHeight="1">
      <c r="A35" s="75" t="s">
        <v>25</v>
      </c>
      <c r="B35" s="77" t="s">
        <v>67</v>
      </c>
      <c r="C35" s="48">
        <v>1064</v>
      </c>
      <c r="D35" s="43">
        <v>48.694000000000003</v>
      </c>
      <c r="E35" s="97">
        <f t="shared" si="0"/>
        <v>4.5765037593984967E-2</v>
      </c>
      <c r="F35" s="44">
        <v>91.147999999999996</v>
      </c>
      <c r="G35" s="111">
        <f t="shared" si="2"/>
        <v>0.53423004344582448</v>
      </c>
    </row>
    <row r="36" spans="1:7" ht="17.25" customHeight="1">
      <c r="A36" s="75" t="s">
        <v>12</v>
      </c>
      <c r="B36" s="81" t="s">
        <v>16</v>
      </c>
      <c r="C36" s="49">
        <f>SUM(C37:C52)</f>
        <v>1792</v>
      </c>
      <c r="D36" s="49">
        <f t="shared" ref="D36:G36" si="5">SUM(D37:D52)</f>
        <v>56.991999999999997</v>
      </c>
      <c r="E36" s="100">
        <f t="shared" si="5"/>
        <v>0.3309600644122383</v>
      </c>
      <c r="F36" s="49">
        <f t="shared" si="5"/>
        <v>53.100000000000009</v>
      </c>
      <c r="G36" s="100" t="e">
        <f t="shared" si="5"/>
        <v>#DIV/0!</v>
      </c>
    </row>
    <row r="37" spans="1:7" ht="17.25" customHeight="1">
      <c r="A37" s="75" t="s">
        <v>26</v>
      </c>
      <c r="B37" s="77" t="s">
        <v>68</v>
      </c>
      <c r="C37" s="50">
        <v>102</v>
      </c>
      <c r="D37" s="51">
        <v>0</v>
      </c>
      <c r="E37" s="97">
        <f>D37/C37</f>
        <v>0</v>
      </c>
      <c r="F37" s="52">
        <v>0</v>
      </c>
      <c r="G37" s="111" t="e">
        <f>D37/F37</f>
        <v>#DIV/0!</v>
      </c>
    </row>
    <row r="38" spans="1:7" ht="17.25" customHeight="1">
      <c r="A38" s="75" t="s">
        <v>27</v>
      </c>
      <c r="B38" s="77" t="s">
        <v>69</v>
      </c>
      <c r="C38" s="50">
        <v>72</v>
      </c>
      <c r="D38" s="51">
        <v>0</v>
      </c>
      <c r="E38" s="97">
        <f t="shared" si="0"/>
        <v>0</v>
      </c>
      <c r="F38" s="52">
        <v>0</v>
      </c>
      <c r="G38" s="111" t="e">
        <f t="shared" ref="G38:G52" si="6">D38/F38</f>
        <v>#DIV/0!</v>
      </c>
    </row>
    <row r="39" spans="1:7" ht="17.25" customHeight="1">
      <c r="A39" s="75" t="s">
        <v>28</v>
      </c>
      <c r="B39" s="77" t="s">
        <v>51</v>
      </c>
      <c r="C39" s="50">
        <v>54</v>
      </c>
      <c r="D39" s="51">
        <v>8.0459999999999994</v>
      </c>
      <c r="E39" s="97">
        <f t="shared" si="0"/>
        <v>0.14899999999999999</v>
      </c>
      <c r="F39" s="52">
        <v>10.48</v>
      </c>
      <c r="G39" s="111">
        <f t="shared" si="6"/>
        <v>0.76774809160305335</v>
      </c>
    </row>
    <row r="40" spans="1:7" ht="17.25" customHeight="1">
      <c r="A40" s="75" t="s">
        <v>29</v>
      </c>
      <c r="B40" s="77" t="s">
        <v>94</v>
      </c>
      <c r="C40" s="50">
        <v>16</v>
      </c>
      <c r="D40" s="51">
        <v>0</v>
      </c>
      <c r="E40" s="97">
        <f t="shared" si="0"/>
        <v>0</v>
      </c>
      <c r="F40" s="52">
        <v>0</v>
      </c>
      <c r="G40" s="111" t="e">
        <f t="shared" si="6"/>
        <v>#DIV/0!</v>
      </c>
    </row>
    <row r="41" spans="1:7" ht="17.25" customHeight="1">
      <c r="A41" s="75" t="s">
        <v>30</v>
      </c>
      <c r="B41" s="77" t="s">
        <v>70</v>
      </c>
      <c r="C41" s="50">
        <v>135</v>
      </c>
      <c r="D41" s="51">
        <v>0</v>
      </c>
      <c r="E41" s="97">
        <f t="shared" si="0"/>
        <v>0</v>
      </c>
      <c r="F41" s="52">
        <v>0</v>
      </c>
      <c r="G41" s="111" t="e">
        <f t="shared" si="6"/>
        <v>#DIV/0!</v>
      </c>
    </row>
    <row r="42" spans="1:7" ht="17.25" customHeight="1">
      <c r="A42" s="75" t="s">
        <v>31</v>
      </c>
      <c r="B42" s="77" t="s">
        <v>71</v>
      </c>
      <c r="C42" s="50">
        <v>10</v>
      </c>
      <c r="D42" s="51">
        <v>0</v>
      </c>
      <c r="E42" s="97">
        <f t="shared" si="0"/>
        <v>0</v>
      </c>
      <c r="F42" s="52">
        <v>0</v>
      </c>
      <c r="G42" s="111" t="e">
        <f t="shared" si="6"/>
        <v>#DIV/0!</v>
      </c>
    </row>
    <row r="43" spans="1:7" ht="17.25" customHeight="1">
      <c r="A43" s="75" t="s">
        <v>32</v>
      </c>
      <c r="B43" s="77" t="s">
        <v>53</v>
      </c>
      <c r="C43" s="50">
        <v>270</v>
      </c>
      <c r="D43" s="51">
        <v>48.344000000000001</v>
      </c>
      <c r="E43" s="97">
        <f t="shared" si="0"/>
        <v>0.17905185185185185</v>
      </c>
      <c r="F43" s="52">
        <v>40.150000000000006</v>
      </c>
      <c r="G43" s="111">
        <f t="shared" si="6"/>
        <v>1.2040846824408467</v>
      </c>
    </row>
    <row r="44" spans="1:7" ht="17.25" customHeight="1">
      <c r="A44" s="75" t="s">
        <v>33</v>
      </c>
      <c r="B44" s="77" t="s">
        <v>54</v>
      </c>
      <c r="C44" s="50">
        <v>23</v>
      </c>
      <c r="D44" s="51">
        <v>0</v>
      </c>
      <c r="E44" s="97">
        <f t="shared" si="0"/>
        <v>0</v>
      </c>
      <c r="F44" s="52">
        <v>0</v>
      </c>
      <c r="G44" s="111" t="e">
        <f t="shared" si="6"/>
        <v>#DIV/0!</v>
      </c>
    </row>
    <row r="45" spans="1:7" ht="17.25" customHeight="1">
      <c r="A45" s="75" t="s">
        <v>34</v>
      </c>
      <c r="B45" s="77" t="s">
        <v>52</v>
      </c>
      <c r="C45" s="50">
        <v>30</v>
      </c>
      <c r="D45" s="51">
        <v>0</v>
      </c>
      <c r="E45" s="97">
        <f t="shared" si="0"/>
        <v>0</v>
      </c>
      <c r="F45" s="52">
        <v>0</v>
      </c>
      <c r="G45" s="111" t="e">
        <f t="shared" si="6"/>
        <v>#DIV/0!</v>
      </c>
    </row>
    <row r="46" spans="1:7" ht="45">
      <c r="A46" s="75" t="s">
        <v>35</v>
      </c>
      <c r="B46" s="82" t="s">
        <v>72</v>
      </c>
      <c r="C46" s="50">
        <v>230</v>
      </c>
      <c r="D46" s="51">
        <v>0</v>
      </c>
      <c r="E46" s="97">
        <f t="shared" si="0"/>
        <v>0</v>
      </c>
      <c r="F46" s="52">
        <v>0</v>
      </c>
      <c r="G46" s="111" t="e">
        <f t="shared" si="6"/>
        <v>#DIV/0!</v>
      </c>
    </row>
    <row r="47" spans="1:7" ht="30">
      <c r="A47" s="75" t="s">
        <v>36</v>
      </c>
      <c r="B47" s="82" t="s">
        <v>81</v>
      </c>
      <c r="C47" s="48">
        <v>338</v>
      </c>
      <c r="D47" s="51">
        <v>0</v>
      </c>
      <c r="E47" s="97">
        <f>D47/C47</f>
        <v>0</v>
      </c>
      <c r="F47" s="52">
        <v>0</v>
      </c>
      <c r="G47" s="111" t="e">
        <f>D47/F47</f>
        <v>#DIV/0!</v>
      </c>
    </row>
    <row r="48" spans="1:7" ht="30">
      <c r="A48" s="75" t="s">
        <v>77</v>
      </c>
      <c r="B48" s="82" t="s">
        <v>82</v>
      </c>
      <c r="C48" s="48">
        <v>135</v>
      </c>
      <c r="D48" s="51">
        <v>0</v>
      </c>
      <c r="E48" s="97">
        <f>D48/C48</f>
        <v>0</v>
      </c>
      <c r="F48" s="52">
        <v>0</v>
      </c>
      <c r="G48" s="111" t="e">
        <f>D48/F48</f>
        <v>#DIV/0!</v>
      </c>
    </row>
    <row r="49" spans="1:7" ht="18" customHeight="1">
      <c r="A49" s="75" t="s">
        <v>78</v>
      </c>
      <c r="B49" s="77" t="s">
        <v>73</v>
      </c>
      <c r="C49" s="48">
        <v>90</v>
      </c>
      <c r="D49" s="53">
        <v>0</v>
      </c>
      <c r="E49" s="97">
        <f t="shared" si="0"/>
        <v>0</v>
      </c>
      <c r="F49" s="52">
        <v>0</v>
      </c>
      <c r="G49" s="111" t="e">
        <f t="shared" si="6"/>
        <v>#DIV/0!</v>
      </c>
    </row>
    <row r="50" spans="1:7" ht="18" customHeight="1">
      <c r="A50" s="75" t="s">
        <v>79</v>
      </c>
      <c r="B50" s="77" t="s">
        <v>74</v>
      </c>
      <c r="C50" s="48">
        <v>207</v>
      </c>
      <c r="D50" s="53">
        <v>0.60199999999999998</v>
      </c>
      <c r="E50" s="97">
        <f t="shared" si="0"/>
        <v>2.9082125603864732E-3</v>
      </c>
      <c r="F50" s="52">
        <v>2.4700000000000002</v>
      </c>
      <c r="G50" s="111">
        <f t="shared" si="6"/>
        <v>0.24372469635627528</v>
      </c>
    </row>
    <row r="51" spans="1:7" ht="18" customHeight="1">
      <c r="A51" s="75" t="s">
        <v>80</v>
      </c>
      <c r="B51" s="77" t="s">
        <v>75</v>
      </c>
      <c r="C51" s="48">
        <v>70</v>
      </c>
      <c r="D51" s="53">
        <v>0</v>
      </c>
      <c r="E51" s="97">
        <f t="shared" si="0"/>
        <v>0</v>
      </c>
      <c r="F51" s="52">
        <v>0</v>
      </c>
      <c r="G51" s="111" t="e">
        <f t="shared" si="6"/>
        <v>#DIV/0!</v>
      </c>
    </row>
    <row r="52" spans="1:7" ht="18" customHeight="1">
      <c r="A52" s="75" t="s">
        <v>83</v>
      </c>
      <c r="B52" s="77" t="s">
        <v>76</v>
      </c>
      <c r="C52" s="48">
        <v>10</v>
      </c>
      <c r="D52" s="53">
        <v>0</v>
      </c>
      <c r="E52" s="97">
        <f t="shared" si="0"/>
        <v>0</v>
      </c>
      <c r="F52" s="52">
        <v>0</v>
      </c>
      <c r="G52" s="111" t="e">
        <f t="shared" si="6"/>
        <v>#DIV/0!</v>
      </c>
    </row>
    <row r="53" spans="1:7" ht="18" customHeight="1">
      <c r="A53" s="73">
        <v>2</v>
      </c>
      <c r="B53" s="74" t="s">
        <v>37</v>
      </c>
      <c r="C53" s="46">
        <f>SUM(C54:C54)</f>
        <v>0</v>
      </c>
      <c r="D53" s="46">
        <f>SUM(D54:D54)</f>
        <v>0</v>
      </c>
      <c r="E53" s="101" t="e">
        <f t="shared" si="0"/>
        <v>#DIV/0!</v>
      </c>
      <c r="F53" s="46">
        <f>SUM(F54:F54)</f>
        <v>0</v>
      </c>
      <c r="G53" s="113" t="e">
        <f t="shared" ref="G53:G61" si="7">D53/F53</f>
        <v>#DIV/0!</v>
      </c>
    </row>
    <row r="54" spans="1:7" ht="18" customHeight="1">
      <c r="A54" s="73" t="s">
        <v>15</v>
      </c>
      <c r="B54" s="74" t="s">
        <v>16</v>
      </c>
      <c r="C54" s="46">
        <f>SUM(C55:C55)</f>
        <v>0</v>
      </c>
      <c r="D54" s="46">
        <f>SUM(D55:D55)</f>
        <v>0</v>
      </c>
      <c r="E54" s="101" t="e">
        <f t="shared" si="0"/>
        <v>#DIV/0!</v>
      </c>
      <c r="F54" s="46">
        <f>SUM(F55:F55)</f>
        <v>0</v>
      </c>
      <c r="G54" s="113" t="e">
        <f t="shared" si="7"/>
        <v>#DIV/0!</v>
      </c>
    </row>
    <row r="55" spans="1:7" ht="18" customHeight="1">
      <c r="A55" s="83" t="s">
        <v>38</v>
      </c>
      <c r="B55" s="84" t="s">
        <v>55</v>
      </c>
      <c r="C55" s="54">
        <v>0</v>
      </c>
      <c r="D55" s="54">
        <v>0</v>
      </c>
      <c r="E55" s="102" t="e">
        <f t="shared" si="0"/>
        <v>#DIV/0!</v>
      </c>
      <c r="F55" s="55">
        <v>0</v>
      </c>
      <c r="G55" s="114" t="e">
        <f t="shared" si="7"/>
        <v>#DIV/0!</v>
      </c>
    </row>
    <row r="56" spans="1:7" ht="18" customHeight="1">
      <c r="A56" s="85">
        <v>3</v>
      </c>
      <c r="B56" s="86" t="s">
        <v>39</v>
      </c>
      <c r="C56" s="56">
        <f>SUM(C57)</f>
        <v>39</v>
      </c>
      <c r="D56" s="40">
        <f>D57</f>
        <v>39</v>
      </c>
      <c r="E56" s="106">
        <f t="shared" si="0"/>
        <v>1</v>
      </c>
      <c r="F56" s="41">
        <f>F57</f>
        <v>55.3</v>
      </c>
      <c r="G56" s="113">
        <f t="shared" si="7"/>
        <v>0.70524412296564198</v>
      </c>
    </row>
    <row r="57" spans="1:7" ht="18" customHeight="1">
      <c r="A57" s="87" t="s">
        <v>40</v>
      </c>
      <c r="B57" s="88" t="s">
        <v>56</v>
      </c>
      <c r="C57" s="57">
        <v>39</v>
      </c>
      <c r="D57" s="43">
        <v>39</v>
      </c>
      <c r="E57" s="107">
        <f t="shared" si="0"/>
        <v>1</v>
      </c>
      <c r="F57" s="44">
        <v>55.3</v>
      </c>
      <c r="G57" s="114">
        <f t="shared" si="7"/>
        <v>0.70524412296564198</v>
      </c>
    </row>
    <row r="58" spans="1:7" s="12" customFormat="1" ht="18" customHeight="1">
      <c r="A58" s="85">
        <v>4</v>
      </c>
      <c r="B58" s="86" t="s">
        <v>41</v>
      </c>
      <c r="C58" s="56">
        <f>C59</f>
        <v>0</v>
      </c>
      <c r="D58" s="46">
        <f>D59</f>
        <v>0</v>
      </c>
      <c r="E58" s="103" t="e">
        <f>E59</f>
        <v>#DIV/0!</v>
      </c>
      <c r="F58" s="58">
        <f>F59</f>
        <v>0</v>
      </c>
      <c r="G58" s="113" t="e">
        <f t="shared" si="7"/>
        <v>#DIV/0!</v>
      </c>
    </row>
    <row r="59" spans="1:7" s="7" customFormat="1" ht="18" customHeight="1">
      <c r="A59" s="89" t="s">
        <v>42</v>
      </c>
      <c r="B59" s="90" t="s">
        <v>93</v>
      </c>
      <c r="C59" s="59">
        <v>0</v>
      </c>
      <c r="D59" s="116">
        <v>0</v>
      </c>
      <c r="E59" s="104" t="e">
        <f t="shared" si="0"/>
        <v>#DIV/0!</v>
      </c>
      <c r="F59" s="60">
        <v>0</v>
      </c>
      <c r="G59" s="114" t="e">
        <f t="shared" si="7"/>
        <v>#DIV/0!</v>
      </c>
    </row>
    <row r="60" spans="1:7" s="16" customFormat="1" ht="18" customHeight="1">
      <c r="A60" s="91">
        <v>5</v>
      </c>
      <c r="B60" s="92" t="s">
        <v>49</v>
      </c>
      <c r="C60" s="61">
        <f>C61</f>
        <v>0</v>
      </c>
      <c r="D60" s="61">
        <f>D61</f>
        <v>0</v>
      </c>
      <c r="E60" s="103" t="e">
        <f>E61</f>
        <v>#DIV/0!</v>
      </c>
      <c r="F60" s="58">
        <f>F61</f>
        <v>8.94</v>
      </c>
      <c r="G60" s="114">
        <f t="shared" si="7"/>
        <v>0</v>
      </c>
    </row>
    <row r="61" spans="1:7" s="7" customFormat="1" ht="18" customHeight="1">
      <c r="A61" s="93" t="s">
        <v>50</v>
      </c>
      <c r="B61" s="94" t="s">
        <v>57</v>
      </c>
      <c r="C61" s="62">
        <v>0</v>
      </c>
      <c r="D61" s="62">
        <v>0</v>
      </c>
      <c r="E61" s="105" t="e">
        <f t="shared" si="0"/>
        <v>#DIV/0!</v>
      </c>
      <c r="F61" s="63">
        <v>8.94</v>
      </c>
      <c r="G61" s="115">
        <f t="shared" si="7"/>
        <v>0</v>
      </c>
    </row>
    <row r="62" spans="1:7" ht="8.25" customHeight="1"/>
    <row r="63" spans="1:7" ht="15.75" customHeight="1">
      <c r="D63" s="20"/>
      <c r="E63" s="21" t="s">
        <v>92</v>
      </c>
      <c r="F63" s="18"/>
      <c r="G63" s="19"/>
    </row>
    <row r="64" spans="1:7" s="7" customFormat="1" ht="18.75" customHeight="1">
      <c r="C64" s="13"/>
      <c r="D64" s="22"/>
      <c r="E64" s="23" t="s">
        <v>43</v>
      </c>
      <c r="F64" s="14"/>
      <c r="G64" s="15"/>
    </row>
    <row r="65" spans="4:7" ht="16.5">
      <c r="D65" s="20"/>
      <c r="E65" s="24"/>
      <c r="F65" s="24"/>
      <c r="G65" s="24"/>
    </row>
  </sheetData>
  <mergeCells count="7">
    <mergeCell ref="E10:G10"/>
    <mergeCell ref="A1:G1"/>
    <mergeCell ref="A5:G5"/>
    <mergeCell ref="A6:G6"/>
    <mergeCell ref="A7:G7"/>
    <mergeCell ref="A8:G8"/>
    <mergeCell ref="A9:G9"/>
  </mergeCells>
  <phoneticPr fontId="21" type="noConversion"/>
  <pageMargins left="0.34055118099999998" right="0.143700787" top="0.196850393700787" bottom="0.196850393700787" header="0.31496062992126" footer="0.31496062992126"/>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1FB32B77BC6BCE469A20AE84AF97AF47" ma:contentTypeVersion="1" ma:contentTypeDescription="Upload an image." ma:contentTypeScope="" ma:versionID="b4da2adae13c588f052c06f8c8324a5a">
  <xsd:schema xmlns:xsd="http://www.w3.org/2001/XMLSchema" xmlns:xs="http://www.w3.org/2001/XMLSchema" xmlns:p="http://schemas.microsoft.com/office/2006/metadata/properties" xmlns:ns1="http://schemas.microsoft.com/sharepoint/v3" xmlns:ns2="780FFE3A-0846-4223-AD1A-992C07E03CB4" xmlns:ns3="http://schemas.microsoft.com/sharepoint/v3/fields" targetNamespace="http://schemas.microsoft.com/office/2006/metadata/properties" ma:root="true" ma:fieldsID="ad67d8f52a74939dd250bc22f5a2d32a" ns1:_="" ns2:_="" ns3:_="">
    <xsd:import namespace="http://schemas.microsoft.com/sharepoint/v3"/>
    <xsd:import namespace="780FFE3A-0846-4223-AD1A-992C07E03CB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0FFE3A-0846-4223-AD1A-992C07E03CB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mageCreateDate xmlns="780FFE3A-0846-4223-AD1A-992C07E03CB4"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3EDFB828-C2AE-4CFD-962D-E85517812CF1}">
  <ds:schemaRefs>
    <ds:schemaRef ds:uri="http://schemas.microsoft.com/sharepoint/v3/contenttype/forms"/>
  </ds:schemaRefs>
</ds:datastoreItem>
</file>

<file path=customXml/itemProps2.xml><?xml version="1.0" encoding="utf-8"?>
<ds:datastoreItem xmlns:ds="http://schemas.openxmlformats.org/officeDocument/2006/customXml" ds:itemID="{530EBBEB-1E8A-4197-B421-74338AB870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80FFE3A-0846-4223-AD1A-992C07E03CB4"/>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7D89BC-968A-4C98-B016-1C2B799B1769}">
  <ds:schemaRefs>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purl.org/dc/dcmitype/"/>
    <ds:schemaRef ds:uri="http://schemas.microsoft.com/sharepoint/v3/fields"/>
    <ds:schemaRef ds:uri="http://schemas.openxmlformats.org/package/2006/metadata/core-properties"/>
    <ds:schemaRef ds:uri="780FFE3A-0846-4223-AD1A-992C07E03CB4"/>
    <ds:schemaRef ds:uri="http://www.w3.org/XML/1998/namespace"/>
    <ds:schemaRef ds:uri="http://purl.org/dc/term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BS03.QI-2022 </vt:lpstr>
      <vt:lpstr>'BS03.QI-2022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DELL</dc:creator>
  <cp:keywords/>
  <dc:description/>
  <cp:lastModifiedBy>admin</cp:lastModifiedBy>
  <cp:lastPrinted>2022-04-22T08:52:42Z</cp:lastPrinted>
  <dcterms:created xsi:type="dcterms:W3CDTF">2021-01-14T08:12:01Z</dcterms:created>
  <dcterms:modified xsi:type="dcterms:W3CDTF">2022-04-25T02:27:45Z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0x0101009148F5A04DDD49CBA7127AADA5FB792B00AADE34325A8B49CDA8BB4DB53328F214001FB32B77BC6BCE469A20AE84AF97AF47</vt:lpwstr>
  </property>
</Properties>
</file>