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DU LIEU XUAN\CONG KHAI QUYET TOAN NSNN\NAM 2024\"/>
    </mc:Choice>
  </mc:AlternateContent>
  <xr:revisionPtr revIDLastSave="0" documentId="13_ncr:1_{06C8DAF1-BEBA-4F1B-8CC7-1A663F675E7E}"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Titles" localSheetId="0">Sheet1!$10:$12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1" l="1"/>
  <c r="G70" i="1"/>
  <c r="F66" i="1"/>
  <c r="G68" i="1"/>
  <c r="G66" i="1" s="1"/>
  <c r="F45" i="1"/>
  <c r="G45" i="1"/>
  <c r="D63" i="1"/>
  <c r="E63" i="1" s="1"/>
  <c r="D62" i="1"/>
  <c r="E62" i="1" s="1"/>
  <c r="D68" i="1" l="1"/>
  <c r="E68" i="1" l="1"/>
  <c r="E66" i="1" s="1"/>
  <c r="D66" i="1"/>
  <c r="F44" i="1" l="1"/>
  <c r="F38" i="1"/>
  <c r="G38" i="1"/>
  <c r="D43" i="1"/>
  <c r="E43" i="1" s="1"/>
  <c r="D40" i="1" l="1"/>
  <c r="E40" i="1" s="1"/>
  <c r="D42" i="1"/>
  <c r="E42" i="1" s="1"/>
  <c r="D39" i="1"/>
  <c r="F28" i="1"/>
  <c r="D34" i="1"/>
  <c r="D32" i="1"/>
  <c r="D30" i="1"/>
  <c r="H38" i="1"/>
  <c r="H45" i="1"/>
  <c r="D72" i="1"/>
  <c r="D65" i="1"/>
  <c r="E65" i="1" s="1"/>
  <c r="E64" i="1" s="1"/>
  <c r="H64" i="1"/>
  <c r="G64" i="1"/>
  <c r="D56" i="1"/>
  <c r="E56" i="1" s="1"/>
  <c r="D55" i="1"/>
  <c r="E55" i="1" s="1"/>
  <c r="E72" i="1" l="1"/>
  <c r="E70" i="1" s="1"/>
  <c r="D70" i="1"/>
  <c r="H44" i="1"/>
  <c r="D64" i="1"/>
  <c r="G44" i="1" l="1"/>
  <c r="D57" i="1" l="1"/>
  <c r="E57" i="1" s="1"/>
  <c r="D54" i="1"/>
  <c r="E54" i="1" s="1"/>
  <c r="E18" i="1" l="1"/>
  <c r="E17" i="1"/>
  <c r="E16" i="1"/>
  <c r="G75" i="1" l="1"/>
  <c r="D76" i="1"/>
  <c r="D74" i="1"/>
  <c r="E74" i="1" s="1"/>
  <c r="E73" i="1" s="1"/>
  <c r="G73" i="1"/>
  <c r="D69" i="1"/>
  <c r="H66" i="1"/>
  <c r="D59" i="1"/>
  <c r="E59" i="1" s="1"/>
  <c r="D60" i="1"/>
  <c r="E60" i="1" s="1"/>
  <c r="D61" i="1"/>
  <c r="E61" i="1" s="1"/>
  <c r="D58" i="1"/>
  <c r="E58" i="1" s="1"/>
  <c r="D47" i="1"/>
  <c r="E47" i="1" s="1"/>
  <c r="D48" i="1"/>
  <c r="E48" i="1" s="1"/>
  <c r="D49" i="1"/>
  <c r="E49" i="1" s="1"/>
  <c r="D50" i="1"/>
  <c r="E50" i="1" s="1"/>
  <c r="D51" i="1"/>
  <c r="E51" i="1" s="1"/>
  <c r="D52" i="1"/>
  <c r="E52" i="1" s="1"/>
  <c r="D53" i="1"/>
  <c r="E53" i="1" s="1"/>
  <c r="D46" i="1"/>
  <c r="D45" i="1" l="1"/>
  <c r="D44" i="1" s="1"/>
  <c r="E69" i="1"/>
  <c r="E76" i="1"/>
  <c r="E75" i="1" s="1"/>
  <c r="D73" i="1"/>
  <c r="D75" i="1"/>
  <c r="E46" i="1"/>
  <c r="E45" i="1" l="1"/>
  <c r="E44" i="1" s="1"/>
  <c r="D41" i="1"/>
  <c r="D38" i="1" s="1"/>
  <c r="G37" i="1"/>
  <c r="G26" i="1"/>
  <c r="G25" i="1" s="1"/>
  <c r="E26" i="1"/>
  <c r="E23" i="1"/>
  <c r="D23" i="1" s="1"/>
  <c r="G22" i="1"/>
  <c r="E41" i="1" l="1"/>
  <c r="D37" i="1"/>
  <c r="E39" i="1"/>
  <c r="G21" i="1"/>
  <c r="E22" i="1"/>
  <c r="D22" i="1" s="1"/>
  <c r="E25" i="1"/>
  <c r="E38" i="1" l="1"/>
  <c r="D25" i="1"/>
  <c r="E21" i="1"/>
  <c r="D21" i="1" s="1"/>
  <c r="D31" i="1" l="1"/>
  <c r="E20" i="1" l="1"/>
  <c r="G16" i="1"/>
  <c r="G36" i="1"/>
  <c r="G35" i="1" s="1"/>
  <c r="H37" i="1"/>
  <c r="H36" i="1" s="1"/>
  <c r="H35" i="1" s="1"/>
  <c r="D36" i="1" l="1"/>
  <c r="D33" i="1" l="1"/>
  <c r="D29" i="1"/>
  <c r="G20" i="1"/>
  <c r="D19" i="1"/>
  <c r="D28" i="1" l="1"/>
  <c r="G19" i="1"/>
  <c r="G18" i="1" l="1"/>
  <c r="G17" i="1"/>
  <c r="E19" i="1" l="1"/>
  <c r="F19" i="1" s="1"/>
  <c r="E34" i="1"/>
  <c r="E32" i="1"/>
  <c r="G32" i="1" s="1"/>
  <c r="E31" i="1"/>
  <c r="G31" i="1" s="1"/>
  <c r="E30" i="1"/>
  <c r="G15" i="1"/>
  <c r="G14" i="1" s="1"/>
  <c r="G13" i="1" l="1"/>
  <c r="D13" i="1" s="1"/>
  <c r="G30" i="1"/>
  <c r="E29" i="1"/>
  <c r="G34" i="1"/>
  <c r="G33" i="1" s="1"/>
  <c r="E33" i="1"/>
  <c r="D15" i="1"/>
  <c r="D14" i="1" s="1"/>
  <c r="D35" i="1"/>
  <c r="E28" i="1" l="1"/>
  <c r="E35" i="1"/>
  <c r="F35" i="1" s="1"/>
  <c r="E15" i="1"/>
  <c r="E14" i="1" s="1"/>
  <c r="G29" i="1"/>
  <c r="G28" i="1" s="1"/>
  <c r="E13" i="1"/>
  <c r="F13" i="1" s="1"/>
  <c r="E36" i="1" l="1"/>
  <c r="E37" i="1" l="1"/>
</calcChain>
</file>

<file path=xl/sharedStrings.xml><?xml version="1.0" encoding="utf-8"?>
<sst xmlns="http://schemas.openxmlformats.org/spreadsheetml/2006/main" count="132" uniqueCount="110">
  <si>
    <t>Biểu số 4 - Ban hành kèm theo Thông tư số 90/2018/TT-BTC ngày 28/9/2018 của Bộ Tài chính</t>
  </si>
  <si>
    <t>ĐVT: Triệu đồng</t>
  </si>
  <si>
    <t>STT</t>
  </si>
  <si>
    <t>Nội dung</t>
  </si>
  <si>
    <t>Tổng số liệu báo cáo quyết toán</t>
  </si>
  <si>
    <t>Tổng số liệu quyết toán được duyệt</t>
  </si>
  <si>
    <t>Chênh lệch</t>
  </si>
  <si>
    <t xml:space="preserve">Số quyết toán được duyệt chi tiết từng đơn vị trực thuộc </t>
  </si>
  <si>
    <t>VP Sở</t>
  </si>
  <si>
    <t>5=4-3</t>
  </si>
  <si>
    <t>A</t>
  </si>
  <si>
    <t>Quyết toán thu, chi, nộp ngân sách phí, lệ phí</t>
  </si>
  <si>
    <t>I</t>
  </si>
  <si>
    <t>Số thu phí, lệ phí</t>
  </si>
  <si>
    <t>Lệ phí</t>
  </si>
  <si>
    <t>1.1</t>
  </si>
  <si>
    <t>1.2</t>
  </si>
  <si>
    <t>1.3</t>
  </si>
  <si>
    <t>Phí</t>
  </si>
  <si>
    <t>2.1</t>
  </si>
  <si>
    <t>II</t>
  </si>
  <si>
    <t>KP thực hiện chế độ tự chủ</t>
  </si>
  <si>
    <t>Chi quản lý hành chính</t>
  </si>
  <si>
    <t>Số phí, lệ phí nộp NSNN</t>
  </si>
  <si>
    <t>B</t>
  </si>
  <si>
    <t>Quyết toán chi NSNN</t>
  </si>
  <si>
    <t>Nguồn ngân sách trong nước</t>
  </si>
  <si>
    <t>4.1</t>
  </si>
  <si>
    <t>Thủ trưởng đơn vị</t>
  </si>
  <si>
    <t>Đơn vị: Sở Xây dựng Tây Ninh</t>
  </si>
  <si>
    <t>Chương: 419</t>
  </si>
  <si>
    <t>Thanh tra Sở</t>
  </si>
  <si>
    <t xml:space="preserve">Lệ phí cấp giấy phép giấy xây dựng </t>
  </si>
  <si>
    <t>Lệ phí thông báo tiếp nhận hồ sơ công bố phối hợp</t>
  </si>
  <si>
    <t>Lệ phí cấp chứng chỉ hành nghề</t>
  </si>
  <si>
    <t xml:space="preserve">Phí thẩm định đầu tư, dự án đầu tư , quy hoạch </t>
  </si>
  <si>
    <t xml:space="preserve">Phí thẩm định đầu tư, dự án đầu tư, quy hoạch </t>
  </si>
  <si>
    <t>Chi từ nguồn thu phí được để lại</t>
  </si>
  <si>
    <t>Chi sự nghiệp</t>
  </si>
  <si>
    <t>III</t>
  </si>
  <si>
    <t>Chi Đảm bảo xã hội (N12,loại 370, khoản 398)</t>
  </si>
  <si>
    <t>Chi sự nghiệp đào tạo (N12, loại 070, khoản 083)</t>
  </si>
  <si>
    <t>5.1</t>
  </si>
  <si>
    <t>1.1.1</t>
  </si>
  <si>
    <t>1.1.2</t>
  </si>
  <si>
    <t>1.2.1</t>
  </si>
  <si>
    <t>1.2.2</t>
  </si>
  <si>
    <t xml:space="preserve">Kinh phí mua sắm, sữa chữa  </t>
  </si>
  <si>
    <t>KP cho CBCC làm đầu mối KS thủ tục hành chính</t>
  </si>
  <si>
    <t>Chi nghiệp vụ chuyên môn (Lập chỉ số giá XD công trình)</t>
  </si>
  <si>
    <t>Kinh phí hoạt động tổ chức Đảng</t>
  </si>
  <si>
    <t>Kinh phí văn bản quy phạm pháp luật</t>
  </si>
  <si>
    <t>Kinh phí quản lý chất lượng ISO</t>
  </si>
  <si>
    <t>Chi phí phục vụ công tác thu phí, lệ phí:</t>
  </si>
  <si>
    <t>Kinh phí thực hiện lập Đơn giá xây dựng công trình, Đơn giá nhân công xây dựng, Giá ca máy và thiết bị thi công xây dựng trên địa bàn tỉnh Tây Ninh năm 2020</t>
  </si>
  <si>
    <t>Kinh phí chi hoạt động xử phạt hành chính:</t>
  </si>
  <si>
    <t>Kinh phí trang phục thanh tra</t>
  </si>
  <si>
    <t xml:space="preserve">Kinh phí xử lý khiếu nại tố cáo </t>
  </si>
  <si>
    <t>Chi chương trình mục tiêu quốc gia (N12, Loại 340, khoản 341, mã chương trình: 0405)</t>
  </si>
  <si>
    <t>Chương trình mục tiêu quốc gia xây dựng nông thôn mới</t>
  </si>
  <si>
    <t xml:space="preserve">Kinh phí chi hoạt động thanh tra (phát hiện, thu hồi): </t>
  </si>
  <si>
    <t>BCĐ cấp nước an toàn, chống thất thu nước sạch</t>
  </si>
  <si>
    <t xml:space="preserve">KP không thực hiện chế độ tự chủ </t>
  </si>
  <si>
    <t>Nguồn 12</t>
  </si>
  <si>
    <t>1.2.1.1</t>
  </si>
  <si>
    <t>1.2.1.2</t>
  </si>
  <si>
    <t>1.2.1.3</t>
  </si>
  <si>
    <t>1.2.1.4</t>
  </si>
  <si>
    <t>1.2.1.5</t>
  </si>
  <si>
    <t>1.2.1.6</t>
  </si>
  <si>
    <t>1.2.1.7</t>
  </si>
  <si>
    <t>1.2.1.8</t>
  </si>
  <si>
    <t>1.2.1.9</t>
  </si>
  <si>
    <t>1.2.1.10</t>
  </si>
  <si>
    <t>1.2.1.11</t>
  </si>
  <si>
    <t>1.2.1.12</t>
  </si>
  <si>
    <t>1.2.1.13</t>
  </si>
  <si>
    <t>1.2.1.14</t>
  </si>
  <si>
    <t>BCĐ chính sách nhà ở và thị trường Bất động sản</t>
  </si>
  <si>
    <t>Kinh phí thực hiện Đề án thăm dò, khai thác, sử dụng khoáng sản làm vật liệu xây dựng thông thường và than bùn tỉnh Tây Ninh đến năm 2030, tầm nhìn đến năm 2050</t>
  </si>
  <si>
    <t>KP hỗ trợ Tết Nguyên Đán 2024</t>
  </si>
  <si>
    <t>QUYẾT TOÁN THU, CHI NGÂN SÁCH NHÀ NƯỚC NĂM 2024</t>
  </si>
  <si>
    <t>(Kèm theo Quyết định số           /QĐ-SXD ngày          /5/2025 của Sở Xây dựng Tây Ninh)</t>
  </si>
  <si>
    <t>(Đơn vị: Sở Xây dựng trước sáp nhập)</t>
  </si>
  <si>
    <t>Tây Ninh, ngày         tháng 5 năm 2025</t>
  </si>
  <si>
    <t>a</t>
  </si>
  <si>
    <t>b</t>
  </si>
  <si>
    <t xml:space="preserve">Kinh phí nhiệm vụ thường xuyên </t>
  </si>
  <si>
    <t xml:space="preserve">Kinh phí nhiệm vụ không thường xuyên </t>
  </si>
  <si>
    <t>Kinh phí thực hiện chế độ tự chủ</t>
  </si>
  <si>
    <t>Kinh phí không thực hiện chế độ tự chủ</t>
  </si>
  <si>
    <t>Chi quỹ lương (36 biên chế) theo mức lương cơ sở 1,49 triệu đồng</t>
  </si>
  <si>
    <t>Chi hoạt động thường xuyên</t>
  </si>
  <si>
    <t>KP hỗ trợ HĐLĐ theo NĐ 111/2022/NĐ-CP</t>
  </si>
  <si>
    <t>1.1.3</t>
  </si>
  <si>
    <t xml:space="preserve">Chi quỹ lương (36 biên chế) theo mức lương cơ sở từ 1,49 triệu đồng lên 2,34 triệu đồng </t>
  </si>
  <si>
    <t>1.1.4</t>
  </si>
  <si>
    <t>1.1.5</t>
  </si>
  <si>
    <t xml:space="preserve">Chi từ kinh phí tiết kiệm được </t>
  </si>
  <si>
    <t>Nguồn 18</t>
  </si>
  <si>
    <t>Kinh phí thực hiện tiền thưởng theo Nghị định 73/2024</t>
  </si>
  <si>
    <t>Kinh phí thực hiện Khảo sát, thu thập thông tin, xây dựng bảng giá vật liệu xây dựng trên địa bàn tỉnh năm 2024</t>
  </si>
  <si>
    <t>1.2.1.15</t>
  </si>
  <si>
    <t>Kinh phí tổ chức triển khai việc thi hành Luật Nhà ở, Luật Kinh doanh bất động sản</t>
  </si>
  <si>
    <t>1.2.1.16</t>
  </si>
  <si>
    <t>Đề án Xây dựng Đề án phát triển nhà ở xã hội, nhà ở công nhân khu công nghiệp trên địa bàn tỉnh Tây Ninh đến năm 2030</t>
  </si>
  <si>
    <t>5.2</t>
  </si>
  <si>
    <t xml:space="preserve">Chi hoạt động kinh tế (loại 280, khoản 332): Thực  hiện công tác lập quy hoạch </t>
  </si>
  <si>
    <t>6.1</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</si>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</sst>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B_-;\-* #,##0.00\ _F_B_-;_-* &quot;-&quot;??\ _F_B_-;_-@_-"/>
    <numFmt numFmtId="165" formatCode="_-* #,##0.00\ _₫_-;\-* #,##0.00\ _₫_-;_-* &quot;-&quot;??\ _₫_-;_-@_-"/>
  </numFmts>
  <fonts count="35" x14ac:knownFonts="1">
    <font>
      <sz val="11"/>
      <color theme="1"/>
      <name val="Calibri"/>
      <family val="2"/>
      <charset val="163"/>
      <scheme val="minor"/>
    </font>
    <font>
      <sz val="11"/>
      <color theme="1"/>
      <name val="Calibri"/>
      <family val="2"/>
      <scheme val="minor"/>
    </font>
    <font>
      <i/>
      <sz val="12"/>
      <name val="Times New Roman"/>
      <family val="1"/>
    </font>
    <font>
      <sz val="12"/>
      <name val="Times New Roman"/>
      <family val="1"/>
    </font>
    <font>
      <i/>
      <sz val="11"/>
      <name val="Times New Roman"/>
      <family val="1"/>
    </font>
    <font>
      <b/>
      <sz val="12"/>
      <name val="Times New Roman"/>
      <family val="1"/>
    </font>
    <font>
      <sz val="11"/>
      <name val="Times New Roman"/>
      <family val="1"/>
    </font>
    <font>
      <b/>
      <sz val="11"/>
      <name val="Times New Roman"/>
      <family val="1"/>
    </font>
    <font>
      <b/>
      <sz val="13"/>
      <name val="Times New Roman"/>
      <family val="1"/>
    </font>
    <font>
      <sz val="13"/>
      <name val="Times New Roman"/>
      <family val="1"/>
    </font>
    <font>
      <b/>
      <sz val="10"/>
      <name val="Times New Roman"/>
      <family val="1"/>
    </font>
    <font>
      <sz val="8"/>
      <name val="Times New Roman"/>
      <family val="1"/>
    </font>
    <font>
      <sz val="10"/>
      <name val="Times New Roman"/>
      <family val="1"/>
    </font>
    <font>
      <b/>
      <u/>
      <sz val="10"/>
      <name val="Times New Roman"/>
      <family val="1"/>
    </font>
    <font>
      <b/>
      <u/>
      <sz val="10"/>
      <color rgb="FFFF0000"/>
      <name val="Times New Roman"/>
      <family val="1"/>
    </font>
    <font>
      <sz val="9"/>
      <name val="Times New Roman"/>
      <family val="1"/>
    </font>
    <font>
      <b/>
      <sz val="10"/>
      <color rgb="FFFF0000"/>
      <name val="Times New Roman"/>
      <family val="1"/>
    </font>
    <font>
      <b/>
      <u/>
      <sz val="9"/>
      <name val="Times New Roman"/>
      <family val="1"/>
    </font>
    <font>
      <sz val="10"/>
      <name val="VNI-Times"/>
    </font>
    <font>
      <sz val="10"/>
      <color rgb="FFFF0000"/>
      <name val="Times New Roman"/>
      <family val="1"/>
    </font>
    <font>
      <u/>
      <sz val="9"/>
      <name val="Times New Roman"/>
      <family val="1"/>
    </font>
    <font>
      <i/>
      <sz val="10"/>
      <name val="Times New Roman"/>
      <family val="1"/>
    </font>
    <font>
      <u/>
      <sz val="10"/>
      <name val="Times New Roman"/>
      <family val="1"/>
    </font>
    <font>
      <b/>
      <i/>
      <sz val="12"/>
      <name val="Times New Roman"/>
      <family val="1"/>
    </font>
    <font>
      <sz val="12"/>
      <name val="Times New Roman"/>
      <family val="1"/>
      <charset val="163"/>
    </font>
    <font>
      <sz val="8"/>
      <name val="Calibri"/>
      <family val="2"/>
      <charset val="163"/>
      <scheme val="minor"/>
    </font>
    <font>
      <b/>
      <sz val="14"/>
      <name val="Times New Roman"/>
      <family val="1"/>
    </font>
    <font>
      <sz val="14"/>
      <name val="Times New Roman"/>
      <family val="1"/>
    </font>
    <font>
      <b/>
      <u/>
      <sz val="14"/>
      <name val="Times New Roman"/>
      <family val="1"/>
    </font>
    <font>
      <u/>
      <sz val="14"/>
      <name val="Times New Roman"/>
      <family val="1"/>
    </font>
    <font>
      <b/>
      <i/>
      <sz val="10"/>
      <name val="Times New Roman"/>
      <family val="1"/>
    </font>
    <font>
      <b/>
      <i/>
      <u/>
      <sz val="14"/>
      <name val="Times New Roman"/>
      <family val="1"/>
    </font>
    <font>
      <b/>
      <i/>
      <u/>
      <sz val="9"/>
      <name val="Times New Roman"/>
      <family val="1"/>
    </font>
    <font>
      <b/>
      <i/>
      <sz val="14"/>
      <name val="Times New Roman"/>
      <family val="1"/>
    </font>
    <font>
      <b/>
      <i/>
      <sz val="9"/>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164" fontId="18" fillId="0" borderId="0" applyFont="0" applyFill="0" applyBorder="0" applyAlignment="0" applyProtection="0"/>
    <xf numFmtId="0" fontId="24" fillId="0" borderId="0"/>
    <xf numFmtId="165" fontId="1" fillId="0" borderId="0" applyFont="0" applyFill="0" applyBorder="0" applyAlignment="0" applyProtection="0"/>
  </cellStyleXfs>
  <cellXfs count="135">
    <xf numFmtId="0" fontId="0" fillId="0" borderId="0" xfId="0"/>
    <xf numFmtId="0" fontId="3" fillId="0" borderId="0" xfId="0" applyFont="1"/>
    <xf numFmtId="0" fontId="4" fillId="0" borderId="0" xfId="0" applyFont="1" applyAlignment="1">
      <alignment horizontal="center"/>
    </xf>
    <xf numFmtId="4" fontId="6" fillId="0" borderId="0" xfId="0" applyNumberFormat="1" applyFont="1"/>
    <xf numFmtId="4" fontId="3" fillId="0" borderId="0" xfId="0" applyNumberFormat="1" applyFont="1"/>
    <xf numFmtId="0" fontId="7" fillId="0" borderId="0" xfId="0" applyFont="1" applyAlignment="1">
      <alignment horizontal="left"/>
    </xf>
    <xf numFmtId="0" fontId="6" fillId="0" borderId="0" xfId="0" applyFont="1"/>
    <xf numFmtId="0" fontId="9" fillId="0" borderId="0" xfId="0" applyFont="1" applyAlignment="1">
      <alignment horizontal="center" wrapText="1"/>
    </xf>
    <xf numFmtId="0" fontId="9" fillId="0" borderId="0" xfId="0" applyFont="1" applyAlignment="1">
      <alignment horizontal="center"/>
    </xf>
    <xf numFmtId="4" fontId="9" fillId="0" borderId="0" xfId="0" applyNumberFormat="1" applyFont="1" applyAlignment="1">
      <alignment horizontal="center"/>
    </xf>
    <xf numFmtId="0" fontId="11" fillId="0" borderId="0" xfId="0" applyFont="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3" fillId="2" borderId="4" xfId="0" applyFont="1" applyFill="1" applyBorder="1" applyAlignment="1">
      <alignment horizontal="left" vertical="center"/>
    </xf>
    <xf numFmtId="4" fontId="13" fillId="2" borderId="4" xfId="0" applyNumberFormat="1" applyFont="1" applyFill="1" applyBorder="1" applyAlignment="1">
      <alignment horizontal="right" vertical="center" wrapText="1"/>
    </xf>
    <xf numFmtId="0" fontId="15" fillId="0" borderId="0" xfId="0" applyFont="1" applyAlignment="1">
      <alignment horizontal="center" vertical="center"/>
    </xf>
    <xf numFmtId="0" fontId="10" fillId="0" borderId="5" xfId="0" applyFont="1" applyBorder="1" applyAlignment="1">
      <alignment horizontal="center"/>
    </xf>
    <xf numFmtId="0" fontId="10" fillId="0" borderId="5" xfId="0" applyFont="1" applyBorder="1"/>
    <xf numFmtId="4" fontId="10" fillId="0" borderId="5" xfId="0" applyNumberFormat="1" applyFont="1" applyBorder="1"/>
    <xf numFmtId="4" fontId="16" fillId="0" borderId="5" xfId="0" applyNumberFormat="1" applyFont="1" applyBorder="1"/>
    <xf numFmtId="0" fontId="17" fillId="0" borderId="0" xfId="0" applyFont="1"/>
    <xf numFmtId="4" fontId="12" fillId="0" borderId="5" xfId="1" applyNumberFormat="1" applyFont="1" applyBorder="1" applyAlignment="1"/>
    <xf numFmtId="4" fontId="12" fillId="0" borderId="5" xfId="0" applyNumberFormat="1" applyFont="1" applyBorder="1"/>
    <xf numFmtId="4" fontId="19" fillId="0" borderId="5" xfId="0" applyNumberFormat="1" applyFont="1" applyBorder="1"/>
    <xf numFmtId="0" fontId="13" fillId="0" borderId="5" xfId="0" applyFont="1" applyBorder="1"/>
    <xf numFmtId="0" fontId="12" fillId="0" borderId="5" xfId="0" applyFont="1" applyBorder="1"/>
    <xf numFmtId="0" fontId="15" fillId="0" borderId="0" xfId="0" applyFont="1"/>
    <xf numFmtId="4" fontId="12" fillId="0" borderId="5" xfId="0" applyNumberFormat="1" applyFont="1" applyBorder="1" applyAlignment="1">
      <alignment vertical="center"/>
    </xf>
    <xf numFmtId="0" fontId="12" fillId="0" borderId="5" xfId="0" applyFont="1" applyBorder="1" applyAlignment="1">
      <alignment vertical="center"/>
    </xf>
    <xf numFmtId="0" fontId="15" fillId="0" borderId="0" xfId="0" applyFont="1" applyAlignment="1">
      <alignment vertical="center"/>
    </xf>
    <xf numFmtId="0" fontId="13" fillId="2" borderId="5" xfId="0" applyFont="1" applyFill="1" applyBorder="1"/>
    <xf numFmtId="4" fontId="13" fillId="2" borderId="5" xfId="0" applyNumberFormat="1" applyFont="1" applyFill="1" applyBorder="1"/>
    <xf numFmtId="0" fontId="10" fillId="2" borderId="5" xfId="0" applyFont="1" applyFill="1" applyBorder="1" applyAlignment="1">
      <alignment horizontal="center"/>
    </xf>
    <xf numFmtId="0" fontId="10" fillId="2" borderId="5" xfId="0" applyFont="1" applyFill="1" applyBorder="1"/>
    <xf numFmtId="4" fontId="10" fillId="2" borderId="5" xfId="0" applyNumberFormat="1" applyFont="1" applyFill="1" applyBorder="1"/>
    <xf numFmtId="0" fontId="20" fillId="0" borderId="0" xfId="0" applyFont="1"/>
    <xf numFmtId="0" fontId="21" fillId="0" borderId="5" xfId="0" applyFont="1" applyBorder="1" applyAlignment="1">
      <alignment horizontal="center"/>
    </xf>
    <xf numFmtId="4" fontId="21" fillId="0" borderId="5" xfId="0" applyNumberFormat="1" applyFont="1" applyBorder="1"/>
    <xf numFmtId="4" fontId="10" fillId="0" borderId="6" xfId="0" applyNumberFormat="1" applyFont="1" applyBorder="1"/>
    <xf numFmtId="0" fontId="12" fillId="0" borderId="5" xfId="0" applyFont="1" applyBorder="1" applyAlignment="1">
      <alignment wrapText="1"/>
    </xf>
    <xf numFmtId="4" fontId="12" fillId="0" borderId="6" xfId="0" applyNumberFormat="1" applyFont="1" applyBorder="1"/>
    <xf numFmtId="0" fontId="22" fillId="0" borderId="5" xfId="0" applyFont="1" applyBorder="1"/>
    <xf numFmtId="0" fontId="20" fillId="0" borderId="0" xfId="0" applyFont="1" applyAlignment="1">
      <alignment vertical="center"/>
    </xf>
    <xf numFmtId="0" fontId="3" fillId="0" borderId="0" xfId="0" applyFont="1" applyAlignment="1">
      <alignment horizontal="center"/>
    </xf>
    <xf numFmtId="0" fontId="12" fillId="0" borderId="0" xfId="0" applyFont="1" applyAlignment="1">
      <alignment wrapText="1"/>
    </xf>
    <xf numFmtId="0" fontId="5" fillId="0" borderId="0" xfId="0" applyFont="1" applyAlignment="1">
      <alignment horizontal="center"/>
    </xf>
    <xf numFmtId="0" fontId="5" fillId="0" borderId="0" xfId="0" applyFont="1"/>
    <xf numFmtId="4" fontId="5" fillId="0" borderId="0" xfId="0" applyNumberFormat="1" applyFont="1" applyAlignment="1">
      <alignment horizontal="left"/>
    </xf>
    <xf numFmtId="3" fontId="15" fillId="0" borderId="8" xfId="2" applyNumberFormat="1" applyFont="1" applyBorder="1" applyAlignment="1">
      <alignment vertical="center"/>
    </xf>
    <xf numFmtId="3" fontId="15" fillId="0" borderId="5" xfId="2" applyNumberFormat="1" applyFont="1" applyBorder="1" applyAlignment="1">
      <alignment vertical="center"/>
    </xf>
    <xf numFmtId="3" fontId="15" fillId="0" borderId="6" xfId="2" applyNumberFormat="1" applyFont="1" applyBorder="1" applyAlignment="1">
      <alignment vertical="center"/>
    </xf>
    <xf numFmtId="4" fontId="12" fillId="0" borderId="5" xfId="1" applyNumberFormat="1"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wrapText="1"/>
    </xf>
    <xf numFmtId="4" fontId="10" fillId="0" borderId="5" xfId="0" applyNumberFormat="1" applyFont="1" applyBorder="1" applyAlignment="1">
      <alignment vertical="center"/>
    </xf>
    <xf numFmtId="0" fontId="9" fillId="0" borderId="0" xfId="0" applyFont="1"/>
    <xf numFmtId="0" fontId="8" fillId="0" borderId="0" xfId="0" applyFont="1" applyAlignment="1">
      <alignment horizontal="left"/>
    </xf>
    <xf numFmtId="4" fontId="9" fillId="0" borderId="0" xfId="0" applyNumberFormat="1" applyFont="1"/>
    <xf numFmtId="0" fontId="12" fillId="0" borderId="5" xfId="0" quotePrefix="1" applyFont="1" applyBorder="1" applyAlignment="1">
      <alignment vertical="top" wrapText="1"/>
    </xf>
    <xf numFmtId="4" fontId="21" fillId="0" borderId="5" xfId="0" applyNumberFormat="1" applyFont="1" applyBorder="1" applyAlignment="1">
      <alignment vertical="center"/>
    </xf>
    <xf numFmtId="0" fontId="12" fillId="0" borderId="5" xfId="0" applyFont="1" applyBorder="1" applyAlignment="1">
      <alignment vertical="center" wrapText="1"/>
    </xf>
    <xf numFmtId="0" fontId="22" fillId="0" borderId="5" xfId="0" applyFont="1" applyBorder="1" applyAlignment="1">
      <alignment vertical="center"/>
    </xf>
    <xf numFmtId="0" fontId="27" fillId="0" borderId="0" xfId="0" applyFont="1"/>
    <xf numFmtId="0" fontId="27" fillId="0" borderId="0" xfId="0" applyFont="1" applyAlignment="1">
      <alignment horizontal="center" vertical="center"/>
    </xf>
    <xf numFmtId="3" fontId="27" fillId="0" borderId="0" xfId="0" applyNumberFormat="1" applyFont="1" applyAlignment="1">
      <alignment horizontal="center" vertical="center"/>
    </xf>
    <xf numFmtId="0" fontId="28" fillId="0" borderId="0" xfId="0" applyFont="1"/>
    <xf numFmtId="4" fontId="28" fillId="0" borderId="0" xfId="0" applyNumberFormat="1" applyFont="1"/>
    <xf numFmtId="0" fontId="27" fillId="0" borderId="0" xfId="0" applyFont="1" applyAlignment="1">
      <alignment vertical="center"/>
    </xf>
    <xf numFmtId="4" fontId="27" fillId="0" borderId="0" xfId="0" applyNumberFormat="1" applyFont="1"/>
    <xf numFmtId="0" fontId="29" fillId="0" borderId="0" xfId="0" applyFont="1"/>
    <xf numFmtId="0" fontId="29" fillId="0" borderId="0" xfId="0" applyFont="1" applyAlignment="1">
      <alignment vertical="center"/>
    </xf>
    <xf numFmtId="0" fontId="10" fillId="2" borderId="4" xfId="0" applyFont="1" applyFill="1" applyBorder="1" applyAlignment="1">
      <alignment horizontal="left" vertical="center"/>
    </xf>
    <xf numFmtId="0" fontId="21" fillId="0" borderId="5" xfId="0" applyFont="1" applyBorder="1" applyAlignment="1">
      <alignment horizontal="center" vertical="center"/>
    </xf>
    <xf numFmtId="0" fontId="13" fillId="2" borderId="5" xfId="0" applyFont="1" applyFill="1" applyBorder="1" applyAlignment="1">
      <alignment horizontal="left"/>
    </xf>
    <xf numFmtId="0" fontId="12" fillId="0" borderId="5" xfId="0" applyFont="1" applyBorder="1" applyAlignment="1">
      <alignment horizontal="right" vertical="center"/>
    </xf>
    <xf numFmtId="0" fontId="12" fillId="0" borderId="5" xfId="0" quotePrefix="1" applyFont="1" applyBorder="1" applyAlignment="1">
      <alignment vertical="center" wrapText="1"/>
    </xf>
    <xf numFmtId="0" fontId="21" fillId="0" borderId="6" xfId="0" applyFont="1" applyBorder="1" applyAlignment="1">
      <alignment horizontal="center"/>
    </xf>
    <xf numFmtId="165" fontId="10" fillId="0" borderId="5" xfId="0" applyNumberFormat="1" applyFont="1" applyBorder="1" applyAlignment="1">
      <alignment horizontal="right"/>
    </xf>
    <xf numFmtId="165" fontId="12" fillId="0" borderId="5" xfId="0" applyNumberFormat="1" applyFont="1" applyBorder="1" applyAlignment="1">
      <alignment horizontal="right"/>
    </xf>
    <xf numFmtId="165" fontId="10" fillId="0" borderId="5" xfId="0" applyNumberFormat="1" applyFont="1" applyBorder="1"/>
    <xf numFmtId="0" fontId="21" fillId="0" borderId="3" xfId="0" applyFont="1" applyBorder="1" applyAlignment="1">
      <alignment horizontal="center" vertical="center"/>
    </xf>
    <xf numFmtId="0" fontId="12" fillId="0" borderId="3" xfId="0" applyFont="1" applyBorder="1" applyAlignment="1">
      <alignment vertical="center" wrapText="1"/>
    </xf>
    <xf numFmtId="4" fontId="12" fillId="0" borderId="3" xfId="0" applyNumberFormat="1" applyFont="1" applyBorder="1" applyAlignment="1">
      <alignment vertical="center"/>
    </xf>
    <xf numFmtId="0" fontId="22" fillId="0" borderId="3" xfId="0" applyFont="1" applyBorder="1" applyAlignment="1">
      <alignment vertical="center"/>
    </xf>
    <xf numFmtId="0" fontId="10" fillId="0" borderId="7" xfId="0" applyFont="1" applyBorder="1" applyAlignment="1">
      <alignment horizontal="center" vertical="center"/>
    </xf>
    <xf numFmtId="0" fontId="10" fillId="0" borderId="7" xfId="0" applyFont="1" applyBorder="1" applyAlignment="1">
      <alignment wrapText="1"/>
    </xf>
    <xf numFmtId="0" fontId="13" fillId="0" borderId="7" xfId="0" applyFont="1" applyBorder="1" applyAlignment="1">
      <alignment vertical="center"/>
    </xf>
    <xf numFmtId="4" fontId="5" fillId="0" borderId="0" xfId="0" applyNumberFormat="1" applyFont="1"/>
    <xf numFmtId="165" fontId="10" fillId="0" borderId="7" xfId="0" applyNumberFormat="1" applyFont="1" applyBorder="1" applyAlignment="1">
      <alignment horizontal="right"/>
    </xf>
    <xf numFmtId="165" fontId="10" fillId="0" borderId="7" xfId="0" applyNumberFormat="1" applyFont="1" applyBorder="1"/>
    <xf numFmtId="0" fontId="30" fillId="0" borderId="5" xfId="0" applyFont="1" applyBorder="1" applyAlignment="1">
      <alignment horizontal="center"/>
    </xf>
    <xf numFmtId="0" fontId="30" fillId="0" borderId="5" xfId="0" applyFont="1" applyBorder="1"/>
    <xf numFmtId="4" fontId="30" fillId="0" borderId="5" xfId="0" applyNumberFormat="1" applyFont="1" applyBorder="1"/>
    <xf numFmtId="0" fontId="31" fillId="0" borderId="0" xfId="0" applyFont="1"/>
    <xf numFmtId="0" fontId="32" fillId="0" borderId="0" xfId="0" applyFont="1"/>
    <xf numFmtId="0" fontId="30" fillId="0" borderId="5" xfId="0" applyFont="1" applyBorder="1" applyAlignment="1">
      <alignment horizontal="center" vertical="center"/>
    </xf>
    <xf numFmtId="0" fontId="30" fillId="0" borderId="5" xfId="0" applyFont="1" applyBorder="1" applyAlignment="1">
      <alignment vertical="center" wrapText="1"/>
    </xf>
    <xf numFmtId="4" fontId="30" fillId="0" borderId="5" xfId="0" applyNumberFormat="1" applyFont="1" applyBorder="1" applyAlignment="1">
      <alignment vertical="center"/>
    </xf>
    <xf numFmtId="4" fontId="33" fillId="0" borderId="0" xfId="0" applyNumberFormat="1" applyFont="1" applyAlignment="1">
      <alignment vertical="center"/>
    </xf>
    <xf numFmtId="0" fontId="33" fillId="0" borderId="0" xfId="0" applyFont="1" applyAlignment="1">
      <alignment vertical="center"/>
    </xf>
    <xf numFmtId="0" fontId="34" fillId="0" borderId="0" xfId="0" applyFont="1" applyAlignment="1">
      <alignment vertical="center"/>
    </xf>
    <xf numFmtId="0" fontId="34" fillId="0" borderId="0" xfId="0" applyFont="1"/>
    <xf numFmtId="0" fontId="33" fillId="0" borderId="0" xfId="0" applyFont="1"/>
    <xf numFmtId="4" fontId="13" fillId="2" borderId="5" xfId="0" applyNumberFormat="1" applyFont="1" applyFill="1" applyBorder="1" applyAlignment="1">
      <alignment horizontal="right" vertical="center" wrapText="1"/>
    </xf>
    <xf numFmtId="4" fontId="22" fillId="2" borderId="5" xfId="0" applyNumberFormat="1" applyFont="1" applyFill="1" applyBorder="1" applyAlignment="1">
      <alignment horizontal="right" vertical="center" wrapText="1"/>
    </xf>
    <xf numFmtId="0" fontId="12" fillId="0" borderId="6" xfId="0" applyFont="1" applyBorder="1" applyAlignment="1">
      <alignment horizontal="center"/>
    </xf>
    <xf numFmtId="0" fontId="10" fillId="0" borderId="6" xfId="0" applyFont="1" applyBorder="1" applyAlignment="1">
      <alignment horizontal="center" vertical="center"/>
    </xf>
    <xf numFmtId="4" fontId="10" fillId="0" borderId="6" xfId="0" applyNumberFormat="1" applyFont="1" applyBorder="1" applyAlignment="1">
      <alignment vertical="center"/>
    </xf>
    <xf numFmtId="0" fontId="10" fillId="0" borderId="11" xfId="0" applyFont="1" applyBorder="1" applyAlignment="1">
      <alignment horizontal="center"/>
    </xf>
    <xf numFmtId="0" fontId="10" fillId="0" borderId="8" xfId="0" applyFont="1" applyBorder="1" applyAlignment="1">
      <alignment wrapText="1"/>
    </xf>
    <xf numFmtId="165" fontId="10" fillId="0" borderId="8" xfId="0" applyNumberFormat="1" applyFont="1" applyBorder="1" applyAlignment="1">
      <alignment horizontal="right"/>
    </xf>
    <xf numFmtId="165" fontId="10" fillId="0" borderId="8" xfId="0" applyNumberFormat="1" applyFont="1" applyBorder="1"/>
    <xf numFmtId="0" fontId="12" fillId="0" borderId="7" xfId="0" applyFont="1" applyBorder="1" applyAlignment="1">
      <alignment horizontal="center"/>
    </xf>
    <xf numFmtId="0" fontId="12" fillId="0" borderId="7" xfId="0" applyFont="1" applyBorder="1"/>
    <xf numFmtId="4" fontId="21" fillId="0" borderId="7" xfId="0" applyNumberFormat="1" applyFont="1" applyBorder="1"/>
    <xf numFmtId="4" fontId="12" fillId="0" borderId="7" xfId="0" applyNumberFormat="1" applyFont="1" applyBorder="1"/>
    <xf numFmtId="4" fontId="14" fillId="2" borderId="5" xfId="0" applyNumberFormat="1" applyFont="1" applyFill="1" applyBorder="1" applyAlignment="1">
      <alignment horizontal="right" vertical="center" wrapText="1"/>
    </xf>
    <xf numFmtId="0" fontId="5" fillId="0" borderId="0" xfId="0" applyFont="1" applyAlignment="1">
      <alignment horizontal="center"/>
    </xf>
    <xf numFmtId="4" fontId="5" fillId="0" borderId="0" xfId="0" applyNumberFormat="1" applyFont="1" applyAlignment="1">
      <alignment horizontal="center"/>
    </xf>
    <xf numFmtId="4" fontId="2" fillId="0" borderId="0" xfId="0" applyNumberFormat="1" applyFont="1" applyAlignment="1">
      <alignment horizontal="center"/>
    </xf>
    <xf numFmtId="4" fontId="10" fillId="0" borderId="9" xfId="0" applyNumberFormat="1" applyFont="1" applyBorder="1" applyAlignment="1">
      <alignment horizontal="center" vertical="center" wrapText="1"/>
    </xf>
    <xf numFmtId="4" fontId="10" fillId="0" borderId="10" xfId="0" applyNumberFormat="1" applyFont="1" applyBorder="1" applyAlignment="1">
      <alignment horizontal="center" vertical="center" wrapText="1"/>
    </xf>
    <xf numFmtId="0" fontId="23" fillId="0" borderId="0" xfId="0" applyFont="1" applyAlignment="1">
      <alignment horizontal="center"/>
    </xf>
    <xf numFmtId="0" fontId="2" fillId="0" borderId="0" xfId="0" applyFont="1" applyAlignment="1">
      <alignment horizontal="center"/>
    </xf>
    <xf numFmtId="0" fontId="26" fillId="0" borderId="0" xfId="0" applyFont="1" applyAlignment="1">
      <alignment horizontal="center" wrapText="1"/>
    </xf>
    <xf numFmtId="0" fontId="2" fillId="0" borderId="0" xfId="0" applyFont="1" applyAlignment="1">
      <alignment horizont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 fontId="10" fillId="0" borderId="1"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3" fillId="0" borderId="0" xfId="0" applyFont="1" applyAlignment="1">
      <alignment horizontal="center"/>
    </xf>
    <xf numFmtId="4" fontId="4" fillId="0" borderId="12" xfId="0" applyNumberFormat="1" applyFont="1" applyBorder="1" applyAlignment="1">
      <alignment horizontal="center"/>
    </xf>
  </cellXfs>
  <cellStyles count="4">
    <cellStyle name="Comma 3" xfId="1" xr:uid="{00000000-0005-0000-0000-000000000000}"/>
    <cellStyle name="Comma 4" xfId="3" xr:uid="{1FD37D27-C96E-42CF-83E8-E2277884474B}"/>
    <cellStyle name="Normal" xfId="0" builtinId="0"/>
    <cellStyle name="Normal_6.15.BAOCAOPLP" xfId="2" xr:uid="{942028BE-8568-4C4D-A812-0C6B45D8C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4"/>
  <sheetViews>
    <sheetView tabSelected="1" topLeftCell="A77" workbookViewId="0">
      <selection activeCell="A79" sqref="A79:C85"/>
    </sheetView>
  </sheetViews>
  <sheetFormatPr defaultRowHeight="18.75" x14ac:dyDescent="0.3"/>
  <cols>
    <col min="1" max="1" width="2.42578125" style="1" customWidth="1"/>
    <col min="2" max="2" width="7.42578125" style="46" customWidth="1"/>
    <col min="3" max="3" width="47" style="6" customWidth="1"/>
    <col min="4" max="4" width="10.42578125" style="3" customWidth="1"/>
    <col min="5" max="5" width="12.7109375" style="4" customWidth="1"/>
    <col min="6" max="6" width="8.140625" style="4" customWidth="1"/>
    <col min="7" max="7" width="10.42578125" style="4" customWidth="1"/>
    <col min="8" max="8" width="0.28515625" style="1" customWidth="1"/>
    <col min="9" max="10" width="16.42578125" style="65" bestFit="1" customWidth="1"/>
    <col min="11" max="12" width="14.42578125" style="65" bestFit="1" customWidth="1"/>
    <col min="13" max="13" width="9.140625" style="65"/>
    <col min="14" max="253" width="9.140625" style="1"/>
    <col min="254" max="254" width="2.28515625" style="1" customWidth="1"/>
    <col min="255" max="255" width="5.7109375" style="1" customWidth="1"/>
    <col min="256" max="256" width="43.85546875" style="1" customWidth="1"/>
    <col min="257" max="257" width="10.85546875" style="1" customWidth="1"/>
    <col min="258" max="258" width="10.42578125" style="1" customWidth="1"/>
    <col min="259" max="259" width="7.140625" style="1" customWidth="1"/>
    <col min="260" max="260" width="9.85546875" style="1" customWidth="1"/>
    <col min="261" max="261" width="10.140625" style="1" customWidth="1"/>
    <col min="262" max="262" width="12.42578125" style="1" customWidth="1"/>
    <col min="263" max="264" width="9.140625" style="1"/>
    <col min="265" max="265" width="15" style="1" customWidth="1"/>
    <col min="266" max="509" width="9.140625" style="1"/>
    <col min="510" max="510" width="2.28515625" style="1" customWidth="1"/>
    <col min="511" max="511" width="5.7109375" style="1" customWidth="1"/>
    <col min="512" max="512" width="43.85546875" style="1" customWidth="1"/>
    <col min="513" max="513" width="10.85546875" style="1" customWidth="1"/>
    <col min="514" max="514" width="10.42578125" style="1" customWidth="1"/>
    <col min="515" max="515" width="7.140625" style="1" customWidth="1"/>
    <col min="516" max="516" width="9.85546875" style="1" customWidth="1"/>
    <col min="517" max="517" width="10.140625" style="1" customWidth="1"/>
    <col min="518" max="518" width="12.42578125" style="1" customWidth="1"/>
    <col min="519" max="520" width="9.140625" style="1"/>
    <col min="521" max="521" width="15" style="1" customWidth="1"/>
    <col min="522" max="765" width="9.140625" style="1"/>
    <col min="766" max="766" width="2.28515625" style="1" customWidth="1"/>
    <col min="767" max="767" width="5.7109375" style="1" customWidth="1"/>
    <col min="768" max="768" width="43.85546875" style="1" customWidth="1"/>
    <col min="769" max="769" width="10.85546875" style="1" customWidth="1"/>
    <col min="770" max="770" width="10.42578125" style="1" customWidth="1"/>
    <col min="771" max="771" width="7.140625" style="1" customWidth="1"/>
    <col min="772" max="772" width="9.85546875" style="1" customWidth="1"/>
    <col min="773" max="773" width="10.140625" style="1" customWidth="1"/>
    <col min="774" max="774" width="12.42578125" style="1" customWidth="1"/>
    <col min="775" max="776" width="9.140625" style="1"/>
    <col min="777" max="777" width="15" style="1" customWidth="1"/>
    <col min="778" max="1021" width="9.140625" style="1"/>
    <col min="1022" max="1022" width="2.28515625" style="1" customWidth="1"/>
    <col min="1023" max="1023" width="5.7109375" style="1" customWidth="1"/>
    <col min="1024" max="1024" width="43.85546875" style="1" customWidth="1"/>
    <col min="1025" max="1025" width="10.85546875" style="1" customWidth="1"/>
    <col min="1026" max="1026" width="10.42578125" style="1" customWidth="1"/>
    <col min="1027" max="1027" width="7.140625" style="1" customWidth="1"/>
    <col min="1028" max="1028" width="9.85546875" style="1" customWidth="1"/>
    <col min="1029" max="1029" width="10.140625" style="1" customWidth="1"/>
    <col min="1030" max="1030" width="12.42578125" style="1" customWidth="1"/>
    <col min="1031" max="1032" width="9.140625" style="1"/>
    <col min="1033" max="1033" width="15" style="1" customWidth="1"/>
    <col min="1034" max="1277" width="9.140625" style="1"/>
    <col min="1278" max="1278" width="2.28515625" style="1" customWidth="1"/>
    <col min="1279" max="1279" width="5.7109375" style="1" customWidth="1"/>
    <col min="1280" max="1280" width="43.85546875" style="1" customWidth="1"/>
    <col min="1281" max="1281" width="10.85546875" style="1" customWidth="1"/>
    <col min="1282" max="1282" width="10.42578125" style="1" customWidth="1"/>
    <col min="1283" max="1283" width="7.140625" style="1" customWidth="1"/>
    <col min="1284" max="1284" width="9.85546875" style="1" customWidth="1"/>
    <col min="1285" max="1285" width="10.140625" style="1" customWidth="1"/>
    <col min="1286" max="1286" width="12.42578125" style="1" customWidth="1"/>
    <col min="1287" max="1288" width="9.140625" style="1"/>
    <col min="1289" max="1289" width="15" style="1" customWidth="1"/>
    <col min="1290" max="1533" width="9.140625" style="1"/>
    <col min="1534" max="1534" width="2.28515625" style="1" customWidth="1"/>
    <col min="1535" max="1535" width="5.7109375" style="1" customWidth="1"/>
    <col min="1536" max="1536" width="43.85546875" style="1" customWidth="1"/>
    <col min="1537" max="1537" width="10.85546875" style="1" customWidth="1"/>
    <col min="1538" max="1538" width="10.42578125" style="1" customWidth="1"/>
    <col min="1539" max="1539" width="7.140625" style="1" customWidth="1"/>
    <col min="1540" max="1540" width="9.85546875" style="1" customWidth="1"/>
    <col min="1541" max="1541" width="10.140625" style="1" customWidth="1"/>
    <col min="1542" max="1542" width="12.42578125" style="1" customWidth="1"/>
    <col min="1543" max="1544" width="9.140625" style="1"/>
    <col min="1545" max="1545" width="15" style="1" customWidth="1"/>
    <col min="1546" max="1789" width="9.140625" style="1"/>
    <col min="1790" max="1790" width="2.28515625" style="1" customWidth="1"/>
    <col min="1791" max="1791" width="5.7109375" style="1" customWidth="1"/>
    <col min="1792" max="1792" width="43.85546875" style="1" customWidth="1"/>
    <col min="1793" max="1793" width="10.85546875" style="1" customWidth="1"/>
    <col min="1794" max="1794" width="10.42578125" style="1" customWidth="1"/>
    <col min="1795" max="1795" width="7.140625" style="1" customWidth="1"/>
    <col min="1796" max="1796" width="9.85546875" style="1" customWidth="1"/>
    <col min="1797" max="1797" width="10.140625" style="1" customWidth="1"/>
    <col min="1798" max="1798" width="12.42578125" style="1" customWidth="1"/>
    <col min="1799" max="1800" width="9.140625" style="1"/>
    <col min="1801" max="1801" width="15" style="1" customWidth="1"/>
    <col min="1802" max="2045" width="9.140625" style="1"/>
    <col min="2046" max="2046" width="2.28515625" style="1" customWidth="1"/>
    <col min="2047" max="2047" width="5.7109375" style="1" customWidth="1"/>
    <col min="2048" max="2048" width="43.85546875" style="1" customWidth="1"/>
    <col min="2049" max="2049" width="10.85546875" style="1" customWidth="1"/>
    <col min="2050" max="2050" width="10.42578125" style="1" customWidth="1"/>
    <col min="2051" max="2051" width="7.140625" style="1" customWidth="1"/>
    <col min="2052" max="2052" width="9.85546875" style="1" customWidth="1"/>
    <col min="2053" max="2053" width="10.140625" style="1" customWidth="1"/>
    <col min="2054" max="2054" width="12.42578125" style="1" customWidth="1"/>
    <col min="2055" max="2056" width="9.140625" style="1"/>
    <col min="2057" max="2057" width="15" style="1" customWidth="1"/>
    <col min="2058" max="2301" width="9.140625" style="1"/>
    <col min="2302" max="2302" width="2.28515625" style="1" customWidth="1"/>
    <col min="2303" max="2303" width="5.7109375" style="1" customWidth="1"/>
    <col min="2304" max="2304" width="43.85546875" style="1" customWidth="1"/>
    <col min="2305" max="2305" width="10.85546875" style="1" customWidth="1"/>
    <col min="2306" max="2306" width="10.42578125" style="1" customWidth="1"/>
    <col min="2307" max="2307" width="7.140625" style="1" customWidth="1"/>
    <col min="2308" max="2308" width="9.85546875" style="1" customWidth="1"/>
    <col min="2309" max="2309" width="10.140625" style="1" customWidth="1"/>
    <col min="2310" max="2310" width="12.42578125" style="1" customWidth="1"/>
    <col min="2311" max="2312" width="9.140625" style="1"/>
    <col min="2313" max="2313" width="15" style="1" customWidth="1"/>
    <col min="2314" max="2557" width="9.140625" style="1"/>
    <col min="2558" max="2558" width="2.28515625" style="1" customWidth="1"/>
    <col min="2559" max="2559" width="5.7109375" style="1" customWidth="1"/>
    <col min="2560" max="2560" width="43.85546875" style="1" customWidth="1"/>
    <col min="2561" max="2561" width="10.85546875" style="1" customWidth="1"/>
    <col min="2562" max="2562" width="10.42578125" style="1" customWidth="1"/>
    <col min="2563" max="2563" width="7.140625" style="1" customWidth="1"/>
    <col min="2564" max="2564" width="9.85546875" style="1" customWidth="1"/>
    <col min="2565" max="2565" width="10.140625" style="1" customWidth="1"/>
    <col min="2566" max="2566" width="12.42578125" style="1" customWidth="1"/>
    <col min="2567" max="2568" width="9.140625" style="1"/>
    <col min="2569" max="2569" width="15" style="1" customWidth="1"/>
    <col min="2570" max="2813" width="9.140625" style="1"/>
    <col min="2814" max="2814" width="2.28515625" style="1" customWidth="1"/>
    <col min="2815" max="2815" width="5.7109375" style="1" customWidth="1"/>
    <col min="2816" max="2816" width="43.85546875" style="1" customWidth="1"/>
    <col min="2817" max="2817" width="10.85546875" style="1" customWidth="1"/>
    <col min="2818" max="2818" width="10.42578125" style="1" customWidth="1"/>
    <col min="2819" max="2819" width="7.140625" style="1" customWidth="1"/>
    <col min="2820" max="2820" width="9.85546875" style="1" customWidth="1"/>
    <col min="2821" max="2821" width="10.140625" style="1" customWidth="1"/>
    <col min="2822" max="2822" width="12.42578125" style="1" customWidth="1"/>
    <col min="2823" max="2824" width="9.140625" style="1"/>
    <col min="2825" max="2825" width="15" style="1" customWidth="1"/>
    <col min="2826" max="3069" width="9.140625" style="1"/>
    <col min="3070" max="3070" width="2.28515625" style="1" customWidth="1"/>
    <col min="3071" max="3071" width="5.7109375" style="1" customWidth="1"/>
    <col min="3072" max="3072" width="43.85546875" style="1" customWidth="1"/>
    <col min="3073" max="3073" width="10.85546875" style="1" customWidth="1"/>
    <col min="3074" max="3074" width="10.42578125" style="1" customWidth="1"/>
    <col min="3075" max="3075" width="7.140625" style="1" customWidth="1"/>
    <col min="3076" max="3076" width="9.85546875" style="1" customWidth="1"/>
    <col min="3077" max="3077" width="10.140625" style="1" customWidth="1"/>
    <col min="3078" max="3078" width="12.42578125" style="1" customWidth="1"/>
    <col min="3079" max="3080" width="9.140625" style="1"/>
    <col min="3081" max="3081" width="15" style="1" customWidth="1"/>
    <col min="3082" max="3325" width="9.140625" style="1"/>
    <col min="3326" max="3326" width="2.28515625" style="1" customWidth="1"/>
    <col min="3327" max="3327" width="5.7109375" style="1" customWidth="1"/>
    <col min="3328" max="3328" width="43.85546875" style="1" customWidth="1"/>
    <col min="3329" max="3329" width="10.85546875" style="1" customWidth="1"/>
    <col min="3330" max="3330" width="10.42578125" style="1" customWidth="1"/>
    <col min="3331" max="3331" width="7.140625" style="1" customWidth="1"/>
    <col min="3332" max="3332" width="9.85546875" style="1" customWidth="1"/>
    <col min="3333" max="3333" width="10.140625" style="1" customWidth="1"/>
    <col min="3334" max="3334" width="12.42578125" style="1" customWidth="1"/>
    <col min="3335" max="3336" width="9.140625" style="1"/>
    <col min="3337" max="3337" width="15" style="1" customWidth="1"/>
    <col min="3338" max="3581" width="9.140625" style="1"/>
    <col min="3582" max="3582" width="2.28515625" style="1" customWidth="1"/>
    <col min="3583" max="3583" width="5.7109375" style="1" customWidth="1"/>
    <col min="3584" max="3584" width="43.85546875" style="1" customWidth="1"/>
    <col min="3585" max="3585" width="10.85546875" style="1" customWidth="1"/>
    <col min="3586" max="3586" width="10.42578125" style="1" customWidth="1"/>
    <col min="3587" max="3587" width="7.140625" style="1" customWidth="1"/>
    <col min="3588" max="3588" width="9.85546875" style="1" customWidth="1"/>
    <col min="3589" max="3589" width="10.140625" style="1" customWidth="1"/>
    <col min="3590" max="3590" width="12.42578125" style="1" customWidth="1"/>
    <col min="3591" max="3592" width="9.140625" style="1"/>
    <col min="3593" max="3593" width="15" style="1" customWidth="1"/>
    <col min="3594" max="3837" width="9.140625" style="1"/>
    <col min="3838" max="3838" width="2.28515625" style="1" customWidth="1"/>
    <col min="3839" max="3839" width="5.7109375" style="1" customWidth="1"/>
    <col min="3840" max="3840" width="43.85546875" style="1" customWidth="1"/>
    <col min="3841" max="3841" width="10.85546875" style="1" customWidth="1"/>
    <col min="3842" max="3842" width="10.42578125" style="1" customWidth="1"/>
    <col min="3843" max="3843" width="7.140625" style="1" customWidth="1"/>
    <col min="3844" max="3844" width="9.85546875" style="1" customWidth="1"/>
    <col min="3845" max="3845" width="10.140625" style="1" customWidth="1"/>
    <col min="3846" max="3846" width="12.42578125" style="1" customWidth="1"/>
    <col min="3847" max="3848" width="9.140625" style="1"/>
    <col min="3849" max="3849" width="15" style="1" customWidth="1"/>
    <col min="3850" max="4093" width="9.140625" style="1"/>
    <col min="4094" max="4094" width="2.28515625" style="1" customWidth="1"/>
    <col min="4095" max="4095" width="5.7109375" style="1" customWidth="1"/>
    <col min="4096" max="4096" width="43.85546875" style="1" customWidth="1"/>
    <col min="4097" max="4097" width="10.85546875" style="1" customWidth="1"/>
    <col min="4098" max="4098" width="10.42578125" style="1" customWidth="1"/>
    <col min="4099" max="4099" width="7.140625" style="1" customWidth="1"/>
    <col min="4100" max="4100" width="9.85546875" style="1" customWidth="1"/>
    <col min="4101" max="4101" width="10.140625" style="1" customWidth="1"/>
    <col min="4102" max="4102" width="12.42578125" style="1" customWidth="1"/>
    <col min="4103" max="4104" width="9.140625" style="1"/>
    <col min="4105" max="4105" width="15" style="1" customWidth="1"/>
    <col min="4106" max="4349" width="9.140625" style="1"/>
    <col min="4350" max="4350" width="2.28515625" style="1" customWidth="1"/>
    <col min="4351" max="4351" width="5.7109375" style="1" customWidth="1"/>
    <col min="4352" max="4352" width="43.85546875" style="1" customWidth="1"/>
    <col min="4353" max="4353" width="10.85546875" style="1" customWidth="1"/>
    <col min="4354" max="4354" width="10.42578125" style="1" customWidth="1"/>
    <col min="4355" max="4355" width="7.140625" style="1" customWidth="1"/>
    <col min="4356" max="4356" width="9.85546875" style="1" customWidth="1"/>
    <col min="4357" max="4357" width="10.140625" style="1" customWidth="1"/>
    <col min="4358" max="4358" width="12.42578125" style="1" customWidth="1"/>
    <col min="4359" max="4360" width="9.140625" style="1"/>
    <col min="4361" max="4361" width="15" style="1" customWidth="1"/>
    <col min="4362" max="4605" width="9.140625" style="1"/>
    <col min="4606" max="4606" width="2.28515625" style="1" customWidth="1"/>
    <col min="4607" max="4607" width="5.7109375" style="1" customWidth="1"/>
    <col min="4608" max="4608" width="43.85546875" style="1" customWidth="1"/>
    <col min="4609" max="4609" width="10.85546875" style="1" customWidth="1"/>
    <col min="4610" max="4610" width="10.42578125" style="1" customWidth="1"/>
    <col min="4611" max="4611" width="7.140625" style="1" customWidth="1"/>
    <col min="4612" max="4612" width="9.85546875" style="1" customWidth="1"/>
    <col min="4613" max="4613" width="10.140625" style="1" customWidth="1"/>
    <col min="4614" max="4614" width="12.42578125" style="1" customWidth="1"/>
    <col min="4615" max="4616" width="9.140625" style="1"/>
    <col min="4617" max="4617" width="15" style="1" customWidth="1"/>
    <col min="4618" max="4861" width="9.140625" style="1"/>
    <col min="4862" max="4862" width="2.28515625" style="1" customWidth="1"/>
    <col min="4863" max="4863" width="5.7109375" style="1" customWidth="1"/>
    <col min="4864" max="4864" width="43.85546875" style="1" customWidth="1"/>
    <col min="4865" max="4865" width="10.85546875" style="1" customWidth="1"/>
    <col min="4866" max="4866" width="10.42578125" style="1" customWidth="1"/>
    <col min="4867" max="4867" width="7.140625" style="1" customWidth="1"/>
    <col min="4868" max="4868" width="9.85546875" style="1" customWidth="1"/>
    <col min="4869" max="4869" width="10.140625" style="1" customWidth="1"/>
    <col min="4870" max="4870" width="12.42578125" style="1" customWidth="1"/>
    <col min="4871" max="4872" width="9.140625" style="1"/>
    <col min="4873" max="4873" width="15" style="1" customWidth="1"/>
    <col min="4874" max="5117" width="9.140625" style="1"/>
    <col min="5118" max="5118" width="2.28515625" style="1" customWidth="1"/>
    <col min="5119" max="5119" width="5.7109375" style="1" customWidth="1"/>
    <col min="5120" max="5120" width="43.85546875" style="1" customWidth="1"/>
    <col min="5121" max="5121" width="10.85546875" style="1" customWidth="1"/>
    <col min="5122" max="5122" width="10.42578125" style="1" customWidth="1"/>
    <col min="5123" max="5123" width="7.140625" style="1" customWidth="1"/>
    <col min="5124" max="5124" width="9.85546875" style="1" customWidth="1"/>
    <col min="5125" max="5125" width="10.140625" style="1" customWidth="1"/>
    <col min="5126" max="5126" width="12.42578125" style="1" customWidth="1"/>
    <col min="5127" max="5128" width="9.140625" style="1"/>
    <col min="5129" max="5129" width="15" style="1" customWidth="1"/>
    <col min="5130" max="5373" width="9.140625" style="1"/>
    <col min="5374" max="5374" width="2.28515625" style="1" customWidth="1"/>
    <col min="5375" max="5375" width="5.7109375" style="1" customWidth="1"/>
    <col min="5376" max="5376" width="43.85546875" style="1" customWidth="1"/>
    <col min="5377" max="5377" width="10.85546875" style="1" customWidth="1"/>
    <col min="5378" max="5378" width="10.42578125" style="1" customWidth="1"/>
    <col min="5379" max="5379" width="7.140625" style="1" customWidth="1"/>
    <col min="5380" max="5380" width="9.85546875" style="1" customWidth="1"/>
    <col min="5381" max="5381" width="10.140625" style="1" customWidth="1"/>
    <col min="5382" max="5382" width="12.42578125" style="1" customWidth="1"/>
    <col min="5383" max="5384" width="9.140625" style="1"/>
    <col min="5385" max="5385" width="15" style="1" customWidth="1"/>
    <col min="5386" max="5629" width="9.140625" style="1"/>
    <col min="5630" max="5630" width="2.28515625" style="1" customWidth="1"/>
    <col min="5631" max="5631" width="5.7109375" style="1" customWidth="1"/>
    <col min="5632" max="5632" width="43.85546875" style="1" customWidth="1"/>
    <col min="5633" max="5633" width="10.85546875" style="1" customWidth="1"/>
    <col min="5634" max="5634" width="10.42578125" style="1" customWidth="1"/>
    <col min="5635" max="5635" width="7.140625" style="1" customWidth="1"/>
    <col min="5636" max="5636" width="9.85546875" style="1" customWidth="1"/>
    <col min="5637" max="5637" width="10.140625" style="1" customWidth="1"/>
    <col min="5638" max="5638" width="12.42578125" style="1" customWidth="1"/>
    <col min="5639" max="5640" width="9.140625" style="1"/>
    <col min="5641" max="5641" width="15" style="1" customWidth="1"/>
    <col min="5642" max="5885" width="9.140625" style="1"/>
    <col min="5886" max="5886" width="2.28515625" style="1" customWidth="1"/>
    <col min="5887" max="5887" width="5.7109375" style="1" customWidth="1"/>
    <col min="5888" max="5888" width="43.85546875" style="1" customWidth="1"/>
    <col min="5889" max="5889" width="10.85546875" style="1" customWidth="1"/>
    <col min="5890" max="5890" width="10.42578125" style="1" customWidth="1"/>
    <col min="5891" max="5891" width="7.140625" style="1" customWidth="1"/>
    <col min="5892" max="5892" width="9.85546875" style="1" customWidth="1"/>
    <col min="5893" max="5893" width="10.140625" style="1" customWidth="1"/>
    <col min="5894" max="5894" width="12.42578125" style="1" customWidth="1"/>
    <col min="5895" max="5896" width="9.140625" style="1"/>
    <col min="5897" max="5897" width="15" style="1" customWidth="1"/>
    <col min="5898" max="6141" width="9.140625" style="1"/>
    <col min="6142" max="6142" width="2.28515625" style="1" customWidth="1"/>
    <col min="6143" max="6143" width="5.7109375" style="1" customWidth="1"/>
    <col min="6144" max="6144" width="43.85546875" style="1" customWidth="1"/>
    <col min="6145" max="6145" width="10.85546875" style="1" customWidth="1"/>
    <col min="6146" max="6146" width="10.42578125" style="1" customWidth="1"/>
    <col min="6147" max="6147" width="7.140625" style="1" customWidth="1"/>
    <col min="6148" max="6148" width="9.85546875" style="1" customWidth="1"/>
    <col min="6149" max="6149" width="10.140625" style="1" customWidth="1"/>
    <col min="6150" max="6150" width="12.42578125" style="1" customWidth="1"/>
    <col min="6151" max="6152" width="9.140625" style="1"/>
    <col min="6153" max="6153" width="15" style="1" customWidth="1"/>
    <col min="6154" max="6397" width="9.140625" style="1"/>
    <col min="6398" max="6398" width="2.28515625" style="1" customWidth="1"/>
    <col min="6399" max="6399" width="5.7109375" style="1" customWidth="1"/>
    <col min="6400" max="6400" width="43.85546875" style="1" customWidth="1"/>
    <col min="6401" max="6401" width="10.85546875" style="1" customWidth="1"/>
    <col min="6402" max="6402" width="10.42578125" style="1" customWidth="1"/>
    <col min="6403" max="6403" width="7.140625" style="1" customWidth="1"/>
    <col min="6404" max="6404" width="9.85546875" style="1" customWidth="1"/>
    <col min="6405" max="6405" width="10.140625" style="1" customWidth="1"/>
    <col min="6406" max="6406" width="12.42578125" style="1" customWidth="1"/>
    <col min="6407" max="6408" width="9.140625" style="1"/>
    <col min="6409" max="6409" width="15" style="1" customWidth="1"/>
    <col min="6410" max="6653" width="9.140625" style="1"/>
    <col min="6654" max="6654" width="2.28515625" style="1" customWidth="1"/>
    <col min="6655" max="6655" width="5.7109375" style="1" customWidth="1"/>
    <col min="6656" max="6656" width="43.85546875" style="1" customWidth="1"/>
    <col min="6657" max="6657" width="10.85546875" style="1" customWidth="1"/>
    <col min="6658" max="6658" width="10.42578125" style="1" customWidth="1"/>
    <col min="6659" max="6659" width="7.140625" style="1" customWidth="1"/>
    <col min="6660" max="6660" width="9.85546875" style="1" customWidth="1"/>
    <col min="6661" max="6661" width="10.140625" style="1" customWidth="1"/>
    <col min="6662" max="6662" width="12.42578125" style="1" customWidth="1"/>
    <col min="6663" max="6664" width="9.140625" style="1"/>
    <col min="6665" max="6665" width="15" style="1" customWidth="1"/>
    <col min="6666" max="6909" width="9.140625" style="1"/>
    <col min="6910" max="6910" width="2.28515625" style="1" customWidth="1"/>
    <col min="6911" max="6911" width="5.7109375" style="1" customWidth="1"/>
    <col min="6912" max="6912" width="43.85546875" style="1" customWidth="1"/>
    <col min="6913" max="6913" width="10.85546875" style="1" customWidth="1"/>
    <col min="6914" max="6914" width="10.42578125" style="1" customWidth="1"/>
    <col min="6915" max="6915" width="7.140625" style="1" customWidth="1"/>
    <col min="6916" max="6916" width="9.85546875" style="1" customWidth="1"/>
    <col min="6917" max="6917" width="10.140625" style="1" customWidth="1"/>
    <col min="6918" max="6918" width="12.42578125" style="1" customWidth="1"/>
    <col min="6919" max="6920" width="9.140625" style="1"/>
    <col min="6921" max="6921" width="15" style="1" customWidth="1"/>
    <col min="6922" max="7165" width="9.140625" style="1"/>
    <col min="7166" max="7166" width="2.28515625" style="1" customWidth="1"/>
    <col min="7167" max="7167" width="5.7109375" style="1" customWidth="1"/>
    <col min="7168" max="7168" width="43.85546875" style="1" customWidth="1"/>
    <col min="7169" max="7169" width="10.85546875" style="1" customWidth="1"/>
    <col min="7170" max="7170" width="10.42578125" style="1" customWidth="1"/>
    <col min="7171" max="7171" width="7.140625" style="1" customWidth="1"/>
    <col min="7172" max="7172" width="9.85546875" style="1" customWidth="1"/>
    <col min="7173" max="7173" width="10.140625" style="1" customWidth="1"/>
    <col min="7174" max="7174" width="12.42578125" style="1" customWidth="1"/>
    <col min="7175" max="7176" width="9.140625" style="1"/>
    <col min="7177" max="7177" width="15" style="1" customWidth="1"/>
    <col min="7178" max="7421" width="9.140625" style="1"/>
    <col min="7422" max="7422" width="2.28515625" style="1" customWidth="1"/>
    <col min="7423" max="7423" width="5.7109375" style="1" customWidth="1"/>
    <col min="7424" max="7424" width="43.85546875" style="1" customWidth="1"/>
    <col min="7425" max="7425" width="10.85546875" style="1" customWidth="1"/>
    <col min="7426" max="7426" width="10.42578125" style="1" customWidth="1"/>
    <col min="7427" max="7427" width="7.140625" style="1" customWidth="1"/>
    <col min="7428" max="7428" width="9.85546875" style="1" customWidth="1"/>
    <col min="7429" max="7429" width="10.140625" style="1" customWidth="1"/>
    <col min="7430" max="7430" width="12.42578125" style="1" customWidth="1"/>
    <col min="7431" max="7432" width="9.140625" style="1"/>
    <col min="7433" max="7433" width="15" style="1" customWidth="1"/>
    <col min="7434" max="7677" width="9.140625" style="1"/>
    <col min="7678" max="7678" width="2.28515625" style="1" customWidth="1"/>
    <col min="7679" max="7679" width="5.7109375" style="1" customWidth="1"/>
    <col min="7680" max="7680" width="43.85546875" style="1" customWidth="1"/>
    <col min="7681" max="7681" width="10.85546875" style="1" customWidth="1"/>
    <col min="7682" max="7682" width="10.42578125" style="1" customWidth="1"/>
    <col min="7683" max="7683" width="7.140625" style="1" customWidth="1"/>
    <col min="7684" max="7684" width="9.85546875" style="1" customWidth="1"/>
    <col min="7685" max="7685" width="10.140625" style="1" customWidth="1"/>
    <col min="7686" max="7686" width="12.42578125" style="1" customWidth="1"/>
    <col min="7687" max="7688" width="9.140625" style="1"/>
    <col min="7689" max="7689" width="15" style="1" customWidth="1"/>
    <col min="7690" max="7933" width="9.140625" style="1"/>
    <col min="7934" max="7934" width="2.28515625" style="1" customWidth="1"/>
    <col min="7935" max="7935" width="5.7109375" style="1" customWidth="1"/>
    <col min="7936" max="7936" width="43.85546875" style="1" customWidth="1"/>
    <col min="7937" max="7937" width="10.85546875" style="1" customWidth="1"/>
    <col min="7938" max="7938" width="10.42578125" style="1" customWidth="1"/>
    <col min="7939" max="7939" width="7.140625" style="1" customWidth="1"/>
    <col min="7940" max="7940" width="9.85546875" style="1" customWidth="1"/>
    <col min="7941" max="7941" width="10.140625" style="1" customWidth="1"/>
    <col min="7942" max="7942" width="12.42578125" style="1" customWidth="1"/>
    <col min="7943" max="7944" width="9.140625" style="1"/>
    <col min="7945" max="7945" width="15" style="1" customWidth="1"/>
    <col min="7946" max="8189" width="9.140625" style="1"/>
    <col min="8190" max="8190" width="2.28515625" style="1" customWidth="1"/>
    <col min="8191" max="8191" width="5.7109375" style="1" customWidth="1"/>
    <col min="8192" max="8192" width="43.85546875" style="1" customWidth="1"/>
    <col min="8193" max="8193" width="10.85546875" style="1" customWidth="1"/>
    <col min="8194" max="8194" width="10.42578125" style="1" customWidth="1"/>
    <col min="8195" max="8195" width="7.140625" style="1" customWidth="1"/>
    <col min="8196" max="8196" width="9.85546875" style="1" customWidth="1"/>
    <col min="8197" max="8197" width="10.140625" style="1" customWidth="1"/>
    <col min="8198" max="8198" width="12.42578125" style="1" customWidth="1"/>
    <col min="8199" max="8200" width="9.140625" style="1"/>
    <col min="8201" max="8201" width="15" style="1" customWidth="1"/>
    <col min="8202" max="8445" width="9.140625" style="1"/>
    <col min="8446" max="8446" width="2.28515625" style="1" customWidth="1"/>
    <col min="8447" max="8447" width="5.7109375" style="1" customWidth="1"/>
    <col min="8448" max="8448" width="43.85546875" style="1" customWidth="1"/>
    <col min="8449" max="8449" width="10.85546875" style="1" customWidth="1"/>
    <col min="8450" max="8450" width="10.42578125" style="1" customWidth="1"/>
    <col min="8451" max="8451" width="7.140625" style="1" customWidth="1"/>
    <col min="8452" max="8452" width="9.85546875" style="1" customWidth="1"/>
    <col min="8453" max="8453" width="10.140625" style="1" customWidth="1"/>
    <col min="8454" max="8454" width="12.42578125" style="1" customWidth="1"/>
    <col min="8455" max="8456" width="9.140625" style="1"/>
    <col min="8457" max="8457" width="15" style="1" customWidth="1"/>
    <col min="8458" max="8701" width="9.140625" style="1"/>
    <col min="8702" max="8702" width="2.28515625" style="1" customWidth="1"/>
    <col min="8703" max="8703" width="5.7109375" style="1" customWidth="1"/>
    <col min="8704" max="8704" width="43.85546875" style="1" customWidth="1"/>
    <col min="8705" max="8705" width="10.85546875" style="1" customWidth="1"/>
    <col min="8706" max="8706" width="10.42578125" style="1" customWidth="1"/>
    <col min="8707" max="8707" width="7.140625" style="1" customWidth="1"/>
    <col min="8708" max="8708" width="9.85546875" style="1" customWidth="1"/>
    <col min="8709" max="8709" width="10.140625" style="1" customWidth="1"/>
    <col min="8710" max="8710" width="12.42578125" style="1" customWidth="1"/>
    <col min="8711" max="8712" width="9.140625" style="1"/>
    <col min="8713" max="8713" width="15" style="1" customWidth="1"/>
    <col min="8714" max="8957" width="9.140625" style="1"/>
    <col min="8958" max="8958" width="2.28515625" style="1" customWidth="1"/>
    <col min="8959" max="8959" width="5.7109375" style="1" customWidth="1"/>
    <col min="8960" max="8960" width="43.85546875" style="1" customWidth="1"/>
    <col min="8961" max="8961" width="10.85546875" style="1" customWidth="1"/>
    <col min="8962" max="8962" width="10.42578125" style="1" customWidth="1"/>
    <col min="8963" max="8963" width="7.140625" style="1" customWidth="1"/>
    <col min="8964" max="8964" width="9.85546875" style="1" customWidth="1"/>
    <col min="8965" max="8965" width="10.140625" style="1" customWidth="1"/>
    <col min="8966" max="8966" width="12.42578125" style="1" customWidth="1"/>
    <col min="8967" max="8968" width="9.140625" style="1"/>
    <col min="8969" max="8969" width="15" style="1" customWidth="1"/>
    <col min="8970" max="9213" width="9.140625" style="1"/>
    <col min="9214" max="9214" width="2.28515625" style="1" customWidth="1"/>
    <col min="9215" max="9215" width="5.7109375" style="1" customWidth="1"/>
    <col min="9216" max="9216" width="43.85546875" style="1" customWidth="1"/>
    <col min="9217" max="9217" width="10.85546875" style="1" customWidth="1"/>
    <col min="9218" max="9218" width="10.42578125" style="1" customWidth="1"/>
    <col min="9219" max="9219" width="7.140625" style="1" customWidth="1"/>
    <col min="9220" max="9220" width="9.85546875" style="1" customWidth="1"/>
    <col min="9221" max="9221" width="10.140625" style="1" customWidth="1"/>
    <col min="9222" max="9222" width="12.42578125" style="1" customWidth="1"/>
    <col min="9223" max="9224" width="9.140625" style="1"/>
    <col min="9225" max="9225" width="15" style="1" customWidth="1"/>
    <col min="9226" max="9469" width="9.140625" style="1"/>
    <col min="9470" max="9470" width="2.28515625" style="1" customWidth="1"/>
    <col min="9471" max="9471" width="5.7109375" style="1" customWidth="1"/>
    <col min="9472" max="9472" width="43.85546875" style="1" customWidth="1"/>
    <col min="9473" max="9473" width="10.85546875" style="1" customWidth="1"/>
    <col min="9474" max="9474" width="10.42578125" style="1" customWidth="1"/>
    <col min="9475" max="9475" width="7.140625" style="1" customWidth="1"/>
    <col min="9476" max="9476" width="9.85546875" style="1" customWidth="1"/>
    <col min="9477" max="9477" width="10.140625" style="1" customWidth="1"/>
    <col min="9478" max="9478" width="12.42578125" style="1" customWidth="1"/>
    <col min="9479" max="9480" width="9.140625" style="1"/>
    <col min="9481" max="9481" width="15" style="1" customWidth="1"/>
    <col min="9482" max="9725" width="9.140625" style="1"/>
    <col min="9726" max="9726" width="2.28515625" style="1" customWidth="1"/>
    <col min="9727" max="9727" width="5.7109375" style="1" customWidth="1"/>
    <col min="9728" max="9728" width="43.85546875" style="1" customWidth="1"/>
    <col min="9729" max="9729" width="10.85546875" style="1" customWidth="1"/>
    <col min="9730" max="9730" width="10.42578125" style="1" customWidth="1"/>
    <col min="9731" max="9731" width="7.140625" style="1" customWidth="1"/>
    <col min="9732" max="9732" width="9.85546875" style="1" customWidth="1"/>
    <col min="9733" max="9733" width="10.140625" style="1" customWidth="1"/>
    <col min="9734" max="9734" width="12.42578125" style="1" customWidth="1"/>
    <col min="9735" max="9736" width="9.140625" style="1"/>
    <col min="9737" max="9737" width="15" style="1" customWidth="1"/>
    <col min="9738" max="9981" width="9.140625" style="1"/>
    <col min="9982" max="9982" width="2.28515625" style="1" customWidth="1"/>
    <col min="9983" max="9983" width="5.7109375" style="1" customWidth="1"/>
    <col min="9984" max="9984" width="43.85546875" style="1" customWidth="1"/>
    <col min="9985" max="9985" width="10.85546875" style="1" customWidth="1"/>
    <col min="9986" max="9986" width="10.42578125" style="1" customWidth="1"/>
    <col min="9987" max="9987" width="7.140625" style="1" customWidth="1"/>
    <col min="9988" max="9988" width="9.85546875" style="1" customWidth="1"/>
    <col min="9989" max="9989" width="10.140625" style="1" customWidth="1"/>
    <col min="9990" max="9990" width="12.42578125" style="1" customWidth="1"/>
    <col min="9991" max="9992" width="9.140625" style="1"/>
    <col min="9993" max="9993" width="15" style="1" customWidth="1"/>
    <col min="9994" max="10237" width="9.140625" style="1"/>
    <col min="10238" max="10238" width="2.28515625" style="1" customWidth="1"/>
    <col min="10239" max="10239" width="5.7109375" style="1" customWidth="1"/>
    <col min="10240" max="10240" width="43.85546875" style="1" customWidth="1"/>
    <col min="10241" max="10241" width="10.85546875" style="1" customWidth="1"/>
    <col min="10242" max="10242" width="10.42578125" style="1" customWidth="1"/>
    <col min="10243" max="10243" width="7.140625" style="1" customWidth="1"/>
    <col min="10244" max="10244" width="9.85546875" style="1" customWidth="1"/>
    <col min="10245" max="10245" width="10.140625" style="1" customWidth="1"/>
    <col min="10246" max="10246" width="12.42578125" style="1" customWidth="1"/>
    <col min="10247" max="10248" width="9.140625" style="1"/>
    <col min="10249" max="10249" width="15" style="1" customWidth="1"/>
    <col min="10250" max="10493" width="9.140625" style="1"/>
    <col min="10494" max="10494" width="2.28515625" style="1" customWidth="1"/>
    <col min="10495" max="10495" width="5.7109375" style="1" customWidth="1"/>
    <col min="10496" max="10496" width="43.85546875" style="1" customWidth="1"/>
    <col min="10497" max="10497" width="10.85546875" style="1" customWidth="1"/>
    <col min="10498" max="10498" width="10.42578125" style="1" customWidth="1"/>
    <col min="10499" max="10499" width="7.140625" style="1" customWidth="1"/>
    <col min="10500" max="10500" width="9.85546875" style="1" customWidth="1"/>
    <col min="10501" max="10501" width="10.140625" style="1" customWidth="1"/>
    <col min="10502" max="10502" width="12.42578125" style="1" customWidth="1"/>
    <col min="10503" max="10504" width="9.140625" style="1"/>
    <col min="10505" max="10505" width="15" style="1" customWidth="1"/>
    <col min="10506" max="10749" width="9.140625" style="1"/>
    <col min="10750" max="10750" width="2.28515625" style="1" customWidth="1"/>
    <col min="10751" max="10751" width="5.7109375" style="1" customWidth="1"/>
    <col min="10752" max="10752" width="43.85546875" style="1" customWidth="1"/>
    <col min="10753" max="10753" width="10.85546875" style="1" customWidth="1"/>
    <col min="10754" max="10754" width="10.42578125" style="1" customWidth="1"/>
    <col min="10755" max="10755" width="7.140625" style="1" customWidth="1"/>
    <col min="10756" max="10756" width="9.85546875" style="1" customWidth="1"/>
    <col min="10757" max="10757" width="10.140625" style="1" customWidth="1"/>
    <col min="10758" max="10758" width="12.42578125" style="1" customWidth="1"/>
    <col min="10759" max="10760" width="9.140625" style="1"/>
    <col min="10761" max="10761" width="15" style="1" customWidth="1"/>
    <col min="10762" max="11005" width="9.140625" style="1"/>
    <col min="11006" max="11006" width="2.28515625" style="1" customWidth="1"/>
    <col min="11007" max="11007" width="5.7109375" style="1" customWidth="1"/>
    <col min="11008" max="11008" width="43.85546875" style="1" customWidth="1"/>
    <col min="11009" max="11009" width="10.85546875" style="1" customWidth="1"/>
    <col min="11010" max="11010" width="10.42578125" style="1" customWidth="1"/>
    <col min="11011" max="11011" width="7.140625" style="1" customWidth="1"/>
    <col min="11012" max="11012" width="9.85546875" style="1" customWidth="1"/>
    <col min="11013" max="11013" width="10.140625" style="1" customWidth="1"/>
    <col min="11014" max="11014" width="12.42578125" style="1" customWidth="1"/>
    <col min="11015" max="11016" width="9.140625" style="1"/>
    <col min="11017" max="11017" width="15" style="1" customWidth="1"/>
    <col min="11018" max="11261" width="9.140625" style="1"/>
    <col min="11262" max="11262" width="2.28515625" style="1" customWidth="1"/>
    <col min="11263" max="11263" width="5.7109375" style="1" customWidth="1"/>
    <col min="11264" max="11264" width="43.85546875" style="1" customWidth="1"/>
    <col min="11265" max="11265" width="10.85546875" style="1" customWidth="1"/>
    <col min="11266" max="11266" width="10.42578125" style="1" customWidth="1"/>
    <col min="11267" max="11267" width="7.140625" style="1" customWidth="1"/>
    <col min="11268" max="11268" width="9.85546875" style="1" customWidth="1"/>
    <col min="11269" max="11269" width="10.140625" style="1" customWidth="1"/>
    <col min="11270" max="11270" width="12.42578125" style="1" customWidth="1"/>
    <col min="11271" max="11272" width="9.140625" style="1"/>
    <col min="11273" max="11273" width="15" style="1" customWidth="1"/>
    <col min="11274" max="11517" width="9.140625" style="1"/>
    <col min="11518" max="11518" width="2.28515625" style="1" customWidth="1"/>
    <col min="11519" max="11519" width="5.7109375" style="1" customWidth="1"/>
    <col min="11520" max="11520" width="43.85546875" style="1" customWidth="1"/>
    <col min="11521" max="11521" width="10.85546875" style="1" customWidth="1"/>
    <col min="11522" max="11522" width="10.42578125" style="1" customWidth="1"/>
    <col min="11523" max="11523" width="7.140625" style="1" customWidth="1"/>
    <col min="11524" max="11524" width="9.85546875" style="1" customWidth="1"/>
    <col min="11525" max="11525" width="10.140625" style="1" customWidth="1"/>
    <col min="11526" max="11526" width="12.42578125" style="1" customWidth="1"/>
    <col min="11527" max="11528" width="9.140625" style="1"/>
    <col min="11529" max="11529" width="15" style="1" customWidth="1"/>
    <col min="11530" max="11773" width="9.140625" style="1"/>
    <col min="11774" max="11774" width="2.28515625" style="1" customWidth="1"/>
    <col min="11775" max="11775" width="5.7109375" style="1" customWidth="1"/>
    <col min="11776" max="11776" width="43.85546875" style="1" customWidth="1"/>
    <col min="11777" max="11777" width="10.85546875" style="1" customWidth="1"/>
    <col min="11778" max="11778" width="10.42578125" style="1" customWidth="1"/>
    <col min="11779" max="11779" width="7.140625" style="1" customWidth="1"/>
    <col min="11780" max="11780" width="9.85546875" style="1" customWidth="1"/>
    <col min="11781" max="11781" width="10.140625" style="1" customWidth="1"/>
    <col min="11782" max="11782" width="12.42578125" style="1" customWidth="1"/>
    <col min="11783" max="11784" width="9.140625" style="1"/>
    <col min="11785" max="11785" width="15" style="1" customWidth="1"/>
    <col min="11786" max="12029" width="9.140625" style="1"/>
    <col min="12030" max="12030" width="2.28515625" style="1" customWidth="1"/>
    <col min="12031" max="12031" width="5.7109375" style="1" customWidth="1"/>
    <col min="12032" max="12032" width="43.85546875" style="1" customWidth="1"/>
    <col min="12033" max="12033" width="10.85546875" style="1" customWidth="1"/>
    <col min="12034" max="12034" width="10.42578125" style="1" customWidth="1"/>
    <col min="12035" max="12035" width="7.140625" style="1" customWidth="1"/>
    <col min="12036" max="12036" width="9.85546875" style="1" customWidth="1"/>
    <col min="12037" max="12037" width="10.140625" style="1" customWidth="1"/>
    <col min="12038" max="12038" width="12.42578125" style="1" customWidth="1"/>
    <col min="12039" max="12040" width="9.140625" style="1"/>
    <col min="12041" max="12041" width="15" style="1" customWidth="1"/>
    <col min="12042" max="12285" width="9.140625" style="1"/>
    <col min="12286" max="12286" width="2.28515625" style="1" customWidth="1"/>
    <col min="12287" max="12287" width="5.7109375" style="1" customWidth="1"/>
    <col min="12288" max="12288" width="43.85546875" style="1" customWidth="1"/>
    <col min="12289" max="12289" width="10.85546875" style="1" customWidth="1"/>
    <col min="12290" max="12290" width="10.42578125" style="1" customWidth="1"/>
    <col min="12291" max="12291" width="7.140625" style="1" customWidth="1"/>
    <col min="12292" max="12292" width="9.85546875" style="1" customWidth="1"/>
    <col min="12293" max="12293" width="10.140625" style="1" customWidth="1"/>
    <col min="12294" max="12294" width="12.42578125" style="1" customWidth="1"/>
    <col min="12295" max="12296" width="9.140625" style="1"/>
    <col min="12297" max="12297" width="15" style="1" customWidth="1"/>
    <col min="12298" max="12541" width="9.140625" style="1"/>
    <col min="12542" max="12542" width="2.28515625" style="1" customWidth="1"/>
    <col min="12543" max="12543" width="5.7109375" style="1" customWidth="1"/>
    <col min="12544" max="12544" width="43.85546875" style="1" customWidth="1"/>
    <col min="12545" max="12545" width="10.85546875" style="1" customWidth="1"/>
    <col min="12546" max="12546" width="10.42578125" style="1" customWidth="1"/>
    <col min="12547" max="12547" width="7.140625" style="1" customWidth="1"/>
    <col min="12548" max="12548" width="9.85546875" style="1" customWidth="1"/>
    <col min="12549" max="12549" width="10.140625" style="1" customWidth="1"/>
    <col min="12550" max="12550" width="12.42578125" style="1" customWidth="1"/>
    <col min="12551" max="12552" width="9.140625" style="1"/>
    <col min="12553" max="12553" width="15" style="1" customWidth="1"/>
    <col min="12554" max="12797" width="9.140625" style="1"/>
    <col min="12798" max="12798" width="2.28515625" style="1" customWidth="1"/>
    <col min="12799" max="12799" width="5.7109375" style="1" customWidth="1"/>
    <col min="12800" max="12800" width="43.85546875" style="1" customWidth="1"/>
    <col min="12801" max="12801" width="10.85546875" style="1" customWidth="1"/>
    <col min="12802" max="12802" width="10.42578125" style="1" customWidth="1"/>
    <col min="12803" max="12803" width="7.140625" style="1" customWidth="1"/>
    <col min="12804" max="12804" width="9.85546875" style="1" customWidth="1"/>
    <col min="12805" max="12805" width="10.140625" style="1" customWidth="1"/>
    <col min="12806" max="12806" width="12.42578125" style="1" customWidth="1"/>
    <col min="12807" max="12808" width="9.140625" style="1"/>
    <col min="12809" max="12809" width="15" style="1" customWidth="1"/>
    <col min="12810" max="13053" width="9.140625" style="1"/>
    <col min="13054" max="13054" width="2.28515625" style="1" customWidth="1"/>
    <col min="13055" max="13055" width="5.7109375" style="1" customWidth="1"/>
    <col min="13056" max="13056" width="43.85546875" style="1" customWidth="1"/>
    <col min="13057" max="13057" width="10.85546875" style="1" customWidth="1"/>
    <col min="13058" max="13058" width="10.42578125" style="1" customWidth="1"/>
    <col min="13059" max="13059" width="7.140625" style="1" customWidth="1"/>
    <col min="13060" max="13060" width="9.85546875" style="1" customWidth="1"/>
    <col min="13061" max="13061" width="10.140625" style="1" customWidth="1"/>
    <col min="13062" max="13062" width="12.42578125" style="1" customWidth="1"/>
    <col min="13063" max="13064" width="9.140625" style="1"/>
    <col min="13065" max="13065" width="15" style="1" customWidth="1"/>
    <col min="13066" max="13309" width="9.140625" style="1"/>
    <col min="13310" max="13310" width="2.28515625" style="1" customWidth="1"/>
    <col min="13311" max="13311" width="5.7109375" style="1" customWidth="1"/>
    <col min="13312" max="13312" width="43.85546875" style="1" customWidth="1"/>
    <col min="13313" max="13313" width="10.85546875" style="1" customWidth="1"/>
    <col min="13314" max="13314" width="10.42578125" style="1" customWidth="1"/>
    <col min="13315" max="13315" width="7.140625" style="1" customWidth="1"/>
    <col min="13316" max="13316" width="9.85546875" style="1" customWidth="1"/>
    <col min="13317" max="13317" width="10.140625" style="1" customWidth="1"/>
    <col min="13318" max="13318" width="12.42578125" style="1" customWidth="1"/>
    <col min="13319" max="13320" width="9.140625" style="1"/>
    <col min="13321" max="13321" width="15" style="1" customWidth="1"/>
    <col min="13322" max="13565" width="9.140625" style="1"/>
    <col min="13566" max="13566" width="2.28515625" style="1" customWidth="1"/>
    <col min="13567" max="13567" width="5.7109375" style="1" customWidth="1"/>
    <col min="13568" max="13568" width="43.85546875" style="1" customWidth="1"/>
    <col min="13569" max="13569" width="10.85546875" style="1" customWidth="1"/>
    <col min="13570" max="13570" width="10.42578125" style="1" customWidth="1"/>
    <col min="13571" max="13571" width="7.140625" style="1" customWidth="1"/>
    <col min="13572" max="13572" width="9.85546875" style="1" customWidth="1"/>
    <col min="13573" max="13573" width="10.140625" style="1" customWidth="1"/>
    <col min="13574" max="13574" width="12.42578125" style="1" customWidth="1"/>
    <col min="13575" max="13576" width="9.140625" style="1"/>
    <col min="13577" max="13577" width="15" style="1" customWidth="1"/>
    <col min="13578" max="13821" width="9.140625" style="1"/>
    <col min="13822" max="13822" width="2.28515625" style="1" customWidth="1"/>
    <col min="13823" max="13823" width="5.7109375" style="1" customWidth="1"/>
    <col min="13824" max="13824" width="43.85546875" style="1" customWidth="1"/>
    <col min="13825" max="13825" width="10.85546875" style="1" customWidth="1"/>
    <col min="13826" max="13826" width="10.42578125" style="1" customWidth="1"/>
    <col min="13827" max="13827" width="7.140625" style="1" customWidth="1"/>
    <col min="13828" max="13828" width="9.85546875" style="1" customWidth="1"/>
    <col min="13829" max="13829" width="10.140625" style="1" customWidth="1"/>
    <col min="13830" max="13830" width="12.42578125" style="1" customWidth="1"/>
    <col min="13831" max="13832" width="9.140625" style="1"/>
    <col min="13833" max="13833" width="15" style="1" customWidth="1"/>
    <col min="13834" max="14077" width="9.140625" style="1"/>
    <col min="14078" max="14078" width="2.28515625" style="1" customWidth="1"/>
    <col min="14079" max="14079" width="5.7109375" style="1" customWidth="1"/>
    <col min="14080" max="14080" width="43.85546875" style="1" customWidth="1"/>
    <col min="14081" max="14081" width="10.85546875" style="1" customWidth="1"/>
    <col min="14082" max="14082" width="10.42578125" style="1" customWidth="1"/>
    <col min="14083" max="14083" width="7.140625" style="1" customWidth="1"/>
    <col min="14084" max="14084" width="9.85546875" style="1" customWidth="1"/>
    <col min="14085" max="14085" width="10.140625" style="1" customWidth="1"/>
    <col min="14086" max="14086" width="12.42578125" style="1" customWidth="1"/>
    <col min="14087" max="14088" width="9.140625" style="1"/>
    <col min="14089" max="14089" width="15" style="1" customWidth="1"/>
    <col min="14090" max="14333" width="9.140625" style="1"/>
    <col min="14334" max="14334" width="2.28515625" style="1" customWidth="1"/>
    <col min="14335" max="14335" width="5.7109375" style="1" customWidth="1"/>
    <col min="14336" max="14336" width="43.85546875" style="1" customWidth="1"/>
    <col min="14337" max="14337" width="10.85546875" style="1" customWidth="1"/>
    <col min="14338" max="14338" width="10.42578125" style="1" customWidth="1"/>
    <col min="14339" max="14339" width="7.140625" style="1" customWidth="1"/>
    <col min="14340" max="14340" width="9.85546875" style="1" customWidth="1"/>
    <col min="14341" max="14341" width="10.140625" style="1" customWidth="1"/>
    <col min="14342" max="14342" width="12.42578125" style="1" customWidth="1"/>
    <col min="14343" max="14344" width="9.140625" style="1"/>
    <col min="14345" max="14345" width="15" style="1" customWidth="1"/>
    <col min="14346" max="14589" width="9.140625" style="1"/>
    <col min="14590" max="14590" width="2.28515625" style="1" customWidth="1"/>
    <col min="14591" max="14591" width="5.7109375" style="1" customWidth="1"/>
    <col min="14592" max="14592" width="43.85546875" style="1" customWidth="1"/>
    <col min="14593" max="14593" width="10.85546875" style="1" customWidth="1"/>
    <col min="14594" max="14594" width="10.42578125" style="1" customWidth="1"/>
    <col min="14595" max="14595" width="7.140625" style="1" customWidth="1"/>
    <col min="14596" max="14596" width="9.85546875" style="1" customWidth="1"/>
    <col min="14597" max="14597" width="10.140625" style="1" customWidth="1"/>
    <col min="14598" max="14598" width="12.42578125" style="1" customWidth="1"/>
    <col min="14599" max="14600" width="9.140625" style="1"/>
    <col min="14601" max="14601" width="15" style="1" customWidth="1"/>
    <col min="14602" max="14845" width="9.140625" style="1"/>
    <col min="14846" max="14846" width="2.28515625" style="1" customWidth="1"/>
    <col min="14847" max="14847" width="5.7109375" style="1" customWidth="1"/>
    <col min="14848" max="14848" width="43.85546875" style="1" customWidth="1"/>
    <col min="14849" max="14849" width="10.85546875" style="1" customWidth="1"/>
    <col min="14850" max="14850" width="10.42578125" style="1" customWidth="1"/>
    <col min="14851" max="14851" width="7.140625" style="1" customWidth="1"/>
    <col min="14852" max="14852" width="9.85546875" style="1" customWidth="1"/>
    <col min="14853" max="14853" width="10.140625" style="1" customWidth="1"/>
    <col min="14854" max="14854" width="12.42578125" style="1" customWidth="1"/>
    <col min="14855" max="14856" width="9.140625" style="1"/>
    <col min="14857" max="14857" width="15" style="1" customWidth="1"/>
    <col min="14858" max="15101" width="9.140625" style="1"/>
    <col min="15102" max="15102" width="2.28515625" style="1" customWidth="1"/>
    <col min="15103" max="15103" width="5.7109375" style="1" customWidth="1"/>
    <col min="15104" max="15104" width="43.85546875" style="1" customWidth="1"/>
    <col min="15105" max="15105" width="10.85546875" style="1" customWidth="1"/>
    <col min="15106" max="15106" width="10.42578125" style="1" customWidth="1"/>
    <col min="15107" max="15107" width="7.140625" style="1" customWidth="1"/>
    <col min="15108" max="15108" width="9.85546875" style="1" customWidth="1"/>
    <col min="15109" max="15109" width="10.140625" style="1" customWidth="1"/>
    <col min="15110" max="15110" width="12.42578125" style="1" customWidth="1"/>
    <col min="15111" max="15112" width="9.140625" style="1"/>
    <col min="15113" max="15113" width="15" style="1" customWidth="1"/>
    <col min="15114" max="15357" width="9.140625" style="1"/>
    <col min="15358" max="15358" width="2.28515625" style="1" customWidth="1"/>
    <col min="15359" max="15359" width="5.7109375" style="1" customWidth="1"/>
    <col min="15360" max="15360" width="43.85546875" style="1" customWidth="1"/>
    <col min="15361" max="15361" width="10.85546875" style="1" customWidth="1"/>
    <col min="15362" max="15362" width="10.42578125" style="1" customWidth="1"/>
    <col min="15363" max="15363" width="7.140625" style="1" customWidth="1"/>
    <col min="15364" max="15364" width="9.85546875" style="1" customWidth="1"/>
    <col min="15365" max="15365" width="10.140625" style="1" customWidth="1"/>
    <col min="15366" max="15366" width="12.42578125" style="1" customWidth="1"/>
    <col min="15367" max="15368" width="9.140625" style="1"/>
    <col min="15369" max="15369" width="15" style="1" customWidth="1"/>
    <col min="15370" max="15613" width="9.140625" style="1"/>
    <col min="15614" max="15614" width="2.28515625" style="1" customWidth="1"/>
    <col min="15615" max="15615" width="5.7109375" style="1" customWidth="1"/>
    <col min="15616" max="15616" width="43.85546875" style="1" customWidth="1"/>
    <col min="15617" max="15617" width="10.85546875" style="1" customWidth="1"/>
    <col min="15618" max="15618" width="10.42578125" style="1" customWidth="1"/>
    <col min="15619" max="15619" width="7.140625" style="1" customWidth="1"/>
    <col min="15620" max="15620" width="9.85546875" style="1" customWidth="1"/>
    <col min="15621" max="15621" width="10.140625" style="1" customWidth="1"/>
    <col min="15622" max="15622" width="12.42578125" style="1" customWidth="1"/>
    <col min="15623" max="15624" width="9.140625" style="1"/>
    <col min="15625" max="15625" width="15" style="1" customWidth="1"/>
    <col min="15626" max="15869" width="9.140625" style="1"/>
    <col min="15870" max="15870" width="2.28515625" style="1" customWidth="1"/>
    <col min="15871" max="15871" width="5.7109375" style="1" customWidth="1"/>
    <col min="15872" max="15872" width="43.85546875" style="1" customWidth="1"/>
    <col min="15873" max="15873" width="10.85546875" style="1" customWidth="1"/>
    <col min="15874" max="15874" width="10.42578125" style="1" customWidth="1"/>
    <col min="15875" max="15875" width="7.140625" style="1" customWidth="1"/>
    <col min="15876" max="15876" width="9.85546875" style="1" customWidth="1"/>
    <col min="15877" max="15877" width="10.140625" style="1" customWidth="1"/>
    <col min="15878" max="15878" width="12.42578125" style="1" customWidth="1"/>
    <col min="15879" max="15880" width="9.140625" style="1"/>
    <col min="15881" max="15881" width="15" style="1" customWidth="1"/>
    <col min="15882" max="16125" width="9.140625" style="1"/>
    <col min="16126" max="16126" width="2.28515625" style="1" customWidth="1"/>
    <col min="16127" max="16127" width="5.7109375" style="1" customWidth="1"/>
    <col min="16128" max="16128" width="43.85546875" style="1" customWidth="1"/>
    <col min="16129" max="16129" width="10.85546875" style="1" customWidth="1"/>
    <col min="16130" max="16130" width="10.42578125" style="1" customWidth="1"/>
    <col min="16131" max="16131" width="7.140625" style="1" customWidth="1"/>
    <col min="16132" max="16132" width="9.85546875" style="1" customWidth="1"/>
    <col min="16133" max="16133" width="10.140625" style="1" customWidth="1"/>
    <col min="16134" max="16134" width="12.42578125" style="1" customWidth="1"/>
    <col min="16135" max="16136" width="9.140625" style="1"/>
    <col min="16137" max="16137" width="15" style="1" customWidth="1"/>
    <col min="16138" max="16384" width="9.140625" style="1"/>
  </cols>
  <sheetData>
    <row r="1" spans="1:13" x14ac:dyDescent="0.3">
      <c r="B1" s="126" t="s">
        <v>0</v>
      </c>
      <c r="C1" s="126"/>
      <c r="D1" s="126"/>
      <c r="E1" s="126"/>
      <c r="F1" s="126"/>
      <c r="G1" s="126"/>
      <c r="H1" s="126"/>
    </row>
    <row r="2" spans="1:13" ht="3.75" customHeight="1" x14ac:dyDescent="0.3">
      <c r="B2" s="2"/>
      <c r="C2" s="2"/>
      <c r="D2" s="2"/>
      <c r="E2" s="2"/>
      <c r="F2" s="2"/>
      <c r="G2" s="2"/>
      <c r="H2" s="2"/>
    </row>
    <row r="3" spans="1:13" s="58" customFormat="1" x14ac:dyDescent="0.3">
      <c r="C3" s="59" t="s">
        <v>29</v>
      </c>
      <c r="D3" s="60"/>
      <c r="E3" s="60"/>
      <c r="F3" s="60"/>
      <c r="G3" s="60"/>
      <c r="I3" s="65"/>
      <c r="J3" s="65"/>
      <c r="K3" s="65"/>
      <c r="L3" s="65"/>
      <c r="M3" s="65"/>
    </row>
    <row r="4" spans="1:13" s="58" customFormat="1" x14ac:dyDescent="0.3">
      <c r="C4" s="59" t="s">
        <v>30</v>
      </c>
      <c r="D4" s="60"/>
      <c r="E4" s="60"/>
      <c r="F4" s="60"/>
      <c r="G4" s="60"/>
      <c r="I4" s="65"/>
      <c r="J4" s="65"/>
      <c r="K4" s="65"/>
      <c r="L4" s="65"/>
      <c r="M4" s="65"/>
    </row>
    <row r="5" spans="1:13" ht="8.25" customHeight="1" x14ac:dyDescent="0.3">
      <c r="B5" s="5"/>
    </row>
    <row r="6" spans="1:13" ht="21" customHeight="1" x14ac:dyDescent="0.3">
      <c r="B6" s="127" t="s">
        <v>81</v>
      </c>
      <c r="C6" s="127"/>
      <c r="D6" s="127"/>
      <c r="E6" s="127"/>
      <c r="F6" s="127"/>
      <c r="G6" s="127"/>
      <c r="H6" s="127"/>
    </row>
    <row r="7" spans="1:13" ht="16.5" customHeight="1" x14ac:dyDescent="0.3">
      <c r="A7" s="126" t="s">
        <v>83</v>
      </c>
      <c r="B7" s="133"/>
      <c r="C7" s="133"/>
      <c r="D7" s="133"/>
      <c r="E7" s="133"/>
      <c r="F7" s="133"/>
      <c r="G7" s="133"/>
      <c r="H7" s="133"/>
    </row>
    <row r="8" spans="1:13" ht="21.75" customHeight="1" x14ac:dyDescent="0.3">
      <c r="B8" s="128" t="s">
        <v>82</v>
      </c>
      <c r="C8" s="128"/>
      <c r="D8" s="128"/>
      <c r="E8" s="128"/>
      <c r="F8" s="128"/>
      <c r="G8" s="128"/>
      <c r="H8" s="128"/>
    </row>
    <row r="9" spans="1:13" ht="23.25" customHeight="1" x14ac:dyDescent="0.3">
      <c r="B9" s="7"/>
      <c r="C9" s="8"/>
      <c r="D9" s="9"/>
      <c r="E9" s="9"/>
      <c r="F9" s="134" t="s">
        <v>1</v>
      </c>
      <c r="G9" s="134"/>
    </row>
    <row r="10" spans="1:13" s="10" customFormat="1" ht="73.5" customHeight="1" x14ac:dyDescent="0.25">
      <c r="B10" s="129" t="s">
        <v>2</v>
      </c>
      <c r="C10" s="129" t="s">
        <v>3</v>
      </c>
      <c r="D10" s="131" t="s">
        <v>4</v>
      </c>
      <c r="E10" s="131" t="s">
        <v>5</v>
      </c>
      <c r="F10" s="131" t="s">
        <v>6</v>
      </c>
      <c r="G10" s="123" t="s">
        <v>7</v>
      </c>
      <c r="H10" s="124"/>
      <c r="I10" s="66"/>
      <c r="J10" s="66"/>
      <c r="K10" s="66"/>
      <c r="L10" s="66"/>
      <c r="M10" s="66"/>
    </row>
    <row r="11" spans="1:13" s="10" customFormat="1" ht="127.5" x14ac:dyDescent="0.25">
      <c r="B11" s="130"/>
      <c r="C11" s="130"/>
      <c r="D11" s="132"/>
      <c r="E11" s="132"/>
      <c r="F11" s="132"/>
      <c r="G11" s="11" t="s">
        <v>8</v>
      </c>
      <c r="H11" s="12" t="s">
        <v>31</v>
      </c>
      <c r="I11" s="66"/>
      <c r="J11" s="66"/>
      <c r="K11" s="66"/>
      <c r="L11" s="66"/>
      <c r="M11" s="66"/>
    </row>
    <row r="12" spans="1:13" s="10" customFormat="1" x14ac:dyDescent="0.25">
      <c r="B12" s="12">
        <v>1</v>
      </c>
      <c r="C12" s="12">
        <v>2</v>
      </c>
      <c r="D12" s="13">
        <v>3</v>
      </c>
      <c r="E12" s="13">
        <v>4</v>
      </c>
      <c r="F12" s="14" t="s">
        <v>9</v>
      </c>
      <c r="G12" s="13">
        <v>6</v>
      </c>
      <c r="H12" s="15">
        <v>7</v>
      </c>
      <c r="I12" s="66"/>
      <c r="J12" s="66"/>
      <c r="K12" s="66"/>
      <c r="L12" s="66"/>
      <c r="M12" s="66"/>
    </row>
    <row r="13" spans="1:13" s="18" customFormat="1" ht="17.25" customHeight="1" x14ac:dyDescent="0.25">
      <c r="B13" s="74" t="s">
        <v>10</v>
      </c>
      <c r="C13" s="16" t="s">
        <v>11</v>
      </c>
      <c r="D13" s="17">
        <f>SUM(G13:H13)</f>
        <v>1473.713608</v>
      </c>
      <c r="E13" s="17">
        <f>D13</f>
        <v>1473.713608</v>
      </c>
      <c r="F13" s="17">
        <f>E13-D13</f>
        <v>0</v>
      </c>
      <c r="G13" s="17">
        <f>G14</f>
        <v>1473.713608</v>
      </c>
      <c r="H13" s="17"/>
      <c r="I13" s="67"/>
      <c r="J13" s="67"/>
      <c r="K13" s="67"/>
      <c r="L13" s="67"/>
      <c r="M13" s="66"/>
    </row>
    <row r="14" spans="1:13" s="23" customFormat="1" ht="17.25" customHeight="1" x14ac:dyDescent="0.3">
      <c r="B14" s="19" t="s">
        <v>12</v>
      </c>
      <c r="C14" s="20" t="s">
        <v>13</v>
      </c>
      <c r="D14" s="21">
        <f>D15+D19</f>
        <v>1473.713608</v>
      </c>
      <c r="E14" s="21">
        <f>E15+E19</f>
        <v>1473.713608</v>
      </c>
      <c r="F14" s="22"/>
      <c r="G14" s="21">
        <f>G15+G19</f>
        <v>1473.713608</v>
      </c>
      <c r="H14" s="21"/>
      <c r="I14" s="68"/>
      <c r="J14" s="68"/>
      <c r="K14" s="68"/>
      <c r="L14" s="67"/>
      <c r="M14" s="67"/>
    </row>
    <row r="15" spans="1:13" s="23" customFormat="1" ht="17.25" customHeight="1" x14ac:dyDescent="0.3">
      <c r="B15" s="19">
        <v>1</v>
      </c>
      <c r="C15" s="20" t="s">
        <v>14</v>
      </c>
      <c r="D15" s="21">
        <f>SUM(D16:D18)</f>
        <v>270.315</v>
      </c>
      <c r="E15" s="21">
        <f>D15</f>
        <v>270.315</v>
      </c>
      <c r="F15" s="22"/>
      <c r="G15" s="21">
        <f>SUM(G16:G18)</f>
        <v>270.315</v>
      </c>
      <c r="H15" s="21"/>
      <c r="I15" s="68"/>
      <c r="J15" s="68"/>
      <c r="K15" s="68"/>
      <c r="L15" s="67"/>
      <c r="M15" s="66"/>
    </row>
    <row r="16" spans="1:13" s="23" customFormat="1" ht="17.25" customHeight="1" x14ac:dyDescent="0.3">
      <c r="B16" s="39" t="s">
        <v>15</v>
      </c>
      <c r="C16" s="51" t="s">
        <v>32</v>
      </c>
      <c r="D16" s="24">
        <v>2.1800000000000002</v>
      </c>
      <c r="E16" s="25">
        <f>D16</f>
        <v>2.1800000000000002</v>
      </c>
      <c r="F16" s="26"/>
      <c r="G16" s="25">
        <f>E16</f>
        <v>2.1800000000000002</v>
      </c>
      <c r="H16" s="27"/>
      <c r="I16" s="69"/>
      <c r="J16" s="68"/>
      <c r="K16" s="68"/>
      <c r="L16" s="67"/>
      <c r="M16" s="67"/>
    </row>
    <row r="17" spans="2:13" s="29" customFormat="1" ht="17.25" customHeight="1" x14ac:dyDescent="0.3">
      <c r="B17" s="39" t="s">
        <v>16</v>
      </c>
      <c r="C17" s="52" t="s">
        <v>33</v>
      </c>
      <c r="D17" s="24">
        <v>5.4</v>
      </c>
      <c r="E17" s="25">
        <f>D17</f>
        <v>5.4</v>
      </c>
      <c r="F17" s="26"/>
      <c r="G17" s="25">
        <f>E17</f>
        <v>5.4</v>
      </c>
      <c r="H17" s="28"/>
      <c r="I17" s="65"/>
      <c r="J17" s="65"/>
      <c r="K17" s="65"/>
      <c r="L17" s="67"/>
      <c r="M17" s="66"/>
    </row>
    <row r="18" spans="2:13" s="29" customFormat="1" ht="17.25" customHeight="1" x14ac:dyDescent="0.3">
      <c r="B18" s="39" t="s">
        <v>17</v>
      </c>
      <c r="C18" s="53" t="s">
        <v>34</v>
      </c>
      <c r="D18" s="24">
        <v>262.73500000000001</v>
      </c>
      <c r="E18" s="25">
        <f>D18</f>
        <v>262.73500000000001</v>
      </c>
      <c r="F18" s="26"/>
      <c r="G18" s="25">
        <f>D18</f>
        <v>262.73500000000001</v>
      </c>
      <c r="H18" s="28"/>
      <c r="I18" s="65"/>
      <c r="J18" s="65"/>
      <c r="K18" s="65"/>
      <c r="L18" s="67"/>
      <c r="M18" s="67"/>
    </row>
    <row r="19" spans="2:13" s="29" customFormat="1" ht="17.25" customHeight="1" x14ac:dyDescent="0.3">
      <c r="B19" s="19">
        <v>2</v>
      </c>
      <c r="C19" s="20" t="s">
        <v>18</v>
      </c>
      <c r="D19" s="21">
        <f>SUM(D20:D20)</f>
        <v>1203.398608</v>
      </c>
      <c r="E19" s="21">
        <f>SUM(E20:E20)</f>
        <v>1203.398608</v>
      </c>
      <c r="F19" s="106">
        <f>E19-D19</f>
        <v>0</v>
      </c>
      <c r="G19" s="21">
        <f>SUM(G20:G20)</f>
        <v>1203.398608</v>
      </c>
      <c r="H19" s="21"/>
      <c r="I19" s="65"/>
      <c r="J19" s="65"/>
      <c r="K19" s="65"/>
      <c r="L19" s="67"/>
      <c r="M19" s="66"/>
    </row>
    <row r="20" spans="2:13" s="29" customFormat="1" ht="17.25" customHeight="1" x14ac:dyDescent="0.3">
      <c r="B20" s="39" t="s">
        <v>19</v>
      </c>
      <c r="C20" s="53" t="s">
        <v>35</v>
      </c>
      <c r="D20" s="24">
        <v>1203.398608</v>
      </c>
      <c r="E20" s="25">
        <f>D20</f>
        <v>1203.398608</v>
      </c>
      <c r="F20" s="26"/>
      <c r="G20" s="25">
        <f>D20</f>
        <v>1203.398608</v>
      </c>
      <c r="H20" s="28"/>
      <c r="I20" s="65"/>
      <c r="J20" s="65"/>
      <c r="K20" s="65"/>
      <c r="L20" s="67"/>
      <c r="M20" s="67"/>
    </row>
    <row r="21" spans="2:13" s="29" customFormat="1" ht="16.5" customHeight="1" x14ac:dyDescent="0.3">
      <c r="B21" s="19" t="s">
        <v>20</v>
      </c>
      <c r="C21" s="20" t="s">
        <v>37</v>
      </c>
      <c r="D21" s="21">
        <f>E21</f>
        <v>88.081999999999994</v>
      </c>
      <c r="E21" s="21">
        <f>E22+E25</f>
        <v>88.081999999999994</v>
      </c>
      <c r="F21" s="106"/>
      <c r="G21" s="21">
        <f>G22+G25</f>
        <v>88.081999999999994</v>
      </c>
      <c r="H21" s="21"/>
      <c r="I21" s="65"/>
      <c r="J21" s="65"/>
      <c r="K21" s="65"/>
      <c r="L21" s="67"/>
      <c r="M21" s="66"/>
    </row>
    <row r="22" spans="2:13" s="29" customFormat="1" ht="16.5" customHeight="1" x14ac:dyDescent="0.3">
      <c r="B22" s="19">
        <v>1</v>
      </c>
      <c r="C22" s="20" t="s">
        <v>38</v>
      </c>
      <c r="D22" s="80">
        <f t="shared" ref="D22:D25" si="0">E22</f>
        <v>0</v>
      </c>
      <c r="E22" s="80">
        <f>E23+E24</f>
        <v>0</v>
      </c>
      <c r="F22" s="80"/>
      <c r="G22" s="80">
        <f>G23+G24</f>
        <v>0</v>
      </c>
      <c r="H22" s="21"/>
      <c r="I22" s="71"/>
      <c r="J22" s="65"/>
      <c r="K22" s="65"/>
      <c r="L22" s="65"/>
      <c r="M22" s="65"/>
    </row>
    <row r="23" spans="2:13" s="29" customFormat="1" ht="16.5" customHeight="1" x14ac:dyDescent="0.3">
      <c r="B23" s="39" t="s">
        <v>85</v>
      </c>
      <c r="C23" s="28" t="s">
        <v>87</v>
      </c>
      <c r="D23" s="81">
        <f t="shared" si="0"/>
        <v>0</v>
      </c>
      <c r="E23" s="81">
        <f>G23</f>
        <v>0</v>
      </c>
      <c r="F23" s="81"/>
      <c r="G23" s="81">
        <v>0</v>
      </c>
      <c r="H23" s="28"/>
      <c r="I23" s="65"/>
      <c r="J23" s="65"/>
      <c r="K23" s="65"/>
      <c r="L23" s="65"/>
      <c r="M23" s="65"/>
    </row>
    <row r="24" spans="2:13" s="29" customFormat="1" ht="16.5" customHeight="1" x14ac:dyDescent="0.3">
      <c r="B24" s="39" t="s">
        <v>86</v>
      </c>
      <c r="C24" s="28" t="s">
        <v>88</v>
      </c>
      <c r="D24" s="81">
        <v>0</v>
      </c>
      <c r="E24" s="81">
        <v>0</v>
      </c>
      <c r="F24" s="81"/>
      <c r="G24" s="81">
        <v>0</v>
      </c>
      <c r="H24" s="28"/>
      <c r="I24" s="65"/>
      <c r="J24" s="65"/>
      <c r="K24" s="65"/>
      <c r="L24" s="65"/>
      <c r="M24" s="65"/>
    </row>
    <row r="25" spans="2:13" s="29" customFormat="1" ht="16.5" customHeight="1" x14ac:dyDescent="0.3">
      <c r="B25" s="19">
        <v>2</v>
      </c>
      <c r="C25" s="20" t="s">
        <v>22</v>
      </c>
      <c r="D25" s="21">
        <f t="shared" si="0"/>
        <v>88.081999999999994</v>
      </c>
      <c r="E25" s="21">
        <f>E26+E27</f>
        <v>88.081999999999994</v>
      </c>
      <c r="F25" s="106"/>
      <c r="G25" s="21">
        <f>G26+G27</f>
        <v>88.081999999999994</v>
      </c>
      <c r="H25" s="28"/>
      <c r="I25" s="65"/>
      <c r="J25" s="65"/>
      <c r="K25" s="65"/>
      <c r="L25" s="65"/>
      <c r="M25" s="65"/>
    </row>
    <row r="26" spans="2:13" s="29" customFormat="1" ht="16.5" customHeight="1" x14ac:dyDescent="0.3">
      <c r="B26" s="39" t="s">
        <v>85</v>
      </c>
      <c r="C26" s="28" t="s">
        <v>89</v>
      </c>
      <c r="D26" s="25">
        <v>88.081999999999994</v>
      </c>
      <c r="E26" s="25">
        <f>D26</f>
        <v>88.081999999999994</v>
      </c>
      <c r="F26" s="107"/>
      <c r="G26" s="25">
        <f>D26</f>
        <v>88.081999999999994</v>
      </c>
      <c r="H26" s="28"/>
      <c r="I26" s="65"/>
      <c r="J26" s="65"/>
      <c r="K26" s="65"/>
      <c r="L26" s="65"/>
      <c r="M26" s="65"/>
    </row>
    <row r="27" spans="2:13" s="29" customFormat="1" ht="16.5" customHeight="1" x14ac:dyDescent="0.3">
      <c r="B27" s="39" t="s">
        <v>86</v>
      </c>
      <c r="C27" s="28" t="s">
        <v>90</v>
      </c>
      <c r="D27" s="81">
        <v>0</v>
      </c>
      <c r="E27" s="81">
        <v>0</v>
      </c>
      <c r="F27" s="81"/>
      <c r="G27" s="81">
        <v>0</v>
      </c>
      <c r="H27" s="28"/>
      <c r="I27" s="65"/>
      <c r="J27" s="65"/>
      <c r="K27" s="65"/>
      <c r="L27" s="65"/>
      <c r="M27" s="65"/>
    </row>
    <row r="28" spans="2:13" s="29" customFormat="1" ht="16.5" customHeight="1" x14ac:dyDescent="0.3">
      <c r="B28" s="19" t="s">
        <v>39</v>
      </c>
      <c r="C28" s="20" t="s">
        <v>23</v>
      </c>
      <c r="D28" s="21">
        <f>D29+D33</f>
        <v>1385.6316080000001</v>
      </c>
      <c r="E28" s="21">
        <f t="shared" ref="E28:G28" si="1">E29+E33</f>
        <v>1385.6316080000001</v>
      </c>
      <c r="F28" s="21">
        <f t="shared" si="1"/>
        <v>0</v>
      </c>
      <c r="G28" s="21">
        <f t="shared" si="1"/>
        <v>1385.6316080000001</v>
      </c>
      <c r="H28" s="21"/>
      <c r="I28" s="65"/>
      <c r="J28" s="65"/>
      <c r="K28" s="65"/>
      <c r="L28" s="65"/>
      <c r="M28" s="65"/>
    </row>
    <row r="29" spans="2:13" s="29" customFormat="1" ht="16.5" customHeight="1" x14ac:dyDescent="0.3">
      <c r="B29" s="19">
        <v>1</v>
      </c>
      <c r="C29" s="20" t="s">
        <v>14</v>
      </c>
      <c r="D29" s="21">
        <f>SUM(D30:D32)</f>
        <v>198.02500000000003</v>
      </c>
      <c r="E29" s="21">
        <f t="shared" ref="E29" si="2">SUM(E30:E32)</f>
        <v>198.02500000000003</v>
      </c>
      <c r="F29" s="21"/>
      <c r="G29" s="21">
        <f>E29</f>
        <v>198.02500000000003</v>
      </c>
      <c r="H29" s="28"/>
      <c r="I29" s="65"/>
      <c r="J29" s="65"/>
      <c r="K29" s="65"/>
      <c r="L29" s="65"/>
      <c r="M29" s="65"/>
    </row>
    <row r="30" spans="2:13" s="32" customFormat="1" ht="16.5" customHeight="1" x14ac:dyDescent="0.25">
      <c r="B30" s="75" t="s">
        <v>15</v>
      </c>
      <c r="C30" s="51" t="s">
        <v>32</v>
      </c>
      <c r="D30" s="54">
        <f>D16-0.15</f>
        <v>2.0300000000000002</v>
      </c>
      <c r="E30" s="30">
        <f t="shared" ref="E30:E34" si="3">D30</f>
        <v>2.0300000000000002</v>
      </c>
      <c r="F30" s="30"/>
      <c r="G30" s="30">
        <f>E30</f>
        <v>2.0300000000000002</v>
      </c>
      <c r="H30" s="31"/>
      <c r="I30" s="70"/>
      <c r="J30" s="70"/>
      <c r="K30" s="70"/>
      <c r="L30" s="70"/>
      <c r="M30" s="70"/>
    </row>
    <row r="31" spans="2:13" s="29" customFormat="1" ht="16.5" customHeight="1" x14ac:dyDescent="0.3">
      <c r="B31" s="39" t="s">
        <v>16</v>
      </c>
      <c r="C31" s="52" t="s">
        <v>33</v>
      </c>
      <c r="D31" s="24">
        <f>D17</f>
        <v>5.4</v>
      </c>
      <c r="E31" s="25">
        <f t="shared" si="3"/>
        <v>5.4</v>
      </c>
      <c r="F31" s="25"/>
      <c r="G31" s="25">
        <f>E31</f>
        <v>5.4</v>
      </c>
      <c r="H31" s="28"/>
      <c r="I31" s="65"/>
      <c r="J31" s="65"/>
      <c r="K31" s="65"/>
      <c r="L31" s="65"/>
      <c r="M31" s="65"/>
    </row>
    <row r="32" spans="2:13" s="29" customFormat="1" ht="16.5" customHeight="1" x14ac:dyDescent="0.3">
      <c r="B32" s="39" t="s">
        <v>17</v>
      </c>
      <c r="C32" s="53" t="s">
        <v>34</v>
      </c>
      <c r="D32" s="24">
        <f>D18-72.14</f>
        <v>190.59500000000003</v>
      </c>
      <c r="E32" s="25">
        <f t="shared" si="3"/>
        <v>190.59500000000003</v>
      </c>
      <c r="F32" s="25"/>
      <c r="G32" s="25">
        <f>E32</f>
        <v>190.59500000000003</v>
      </c>
      <c r="H32" s="28"/>
      <c r="I32" s="65"/>
      <c r="J32" s="65"/>
      <c r="K32" s="65"/>
      <c r="L32" s="65"/>
      <c r="M32" s="65"/>
    </row>
    <row r="33" spans="2:13" s="29" customFormat="1" ht="16.5" customHeight="1" x14ac:dyDescent="0.3">
      <c r="B33" s="19">
        <v>2</v>
      </c>
      <c r="C33" s="20" t="s">
        <v>18</v>
      </c>
      <c r="D33" s="21">
        <f>SUM(D34:D34)</f>
        <v>1187.6066080000001</v>
      </c>
      <c r="E33" s="21">
        <f>SUM(E34:E34)</f>
        <v>1187.6066080000001</v>
      </c>
      <c r="F33" s="21"/>
      <c r="G33" s="21">
        <f>SUM(G34:G34)</f>
        <v>1187.6066080000001</v>
      </c>
      <c r="H33" s="21"/>
      <c r="I33" s="65"/>
      <c r="J33" s="65"/>
      <c r="K33" s="65"/>
      <c r="L33" s="65"/>
      <c r="M33" s="65"/>
    </row>
    <row r="34" spans="2:13" s="29" customFormat="1" ht="16.5" customHeight="1" x14ac:dyDescent="0.3">
      <c r="B34" s="39" t="s">
        <v>19</v>
      </c>
      <c r="C34" s="53" t="s">
        <v>36</v>
      </c>
      <c r="D34" s="24">
        <f>D20-15.792</f>
        <v>1187.6066080000001</v>
      </c>
      <c r="E34" s="25">
        <f t="shared" si="3"/>
        <v>1187.6066080000001</v>
      </c>
      <c r="F34" s="25"/>
      <c r="G34" s="25">
        <f>E34</f>
        <v>1187.6066080000001</v>
      </c>
      <c r="H34" s="28"/>
      <c r="I34" s="65"/>
      <c r="J34" s="65"/>
      <c r="K34" s="65"/>
      <c r="L34" s="65"/>
      <c r="M34" s="65"/>
    </row>
    <row r="35" spans="2:13" s="29" customFormat="1" ht="15.75" customHeight="1" x14ac:dyDescent="0.3">
      <c r="B35" s="76" t="s">
        <v>24</v>
      </c>
      <c r="C35" s="33" t="s">
        <v>25</v>
      </c>
      <c r="D35" s="34">
        <f>SUM(G35:H35)</f>
        <v>12353.979184</v>
      </c>
      <c r="E35" s="34">
        <f>D35</f>
        <v>12353.979184</v>
      </c>
      <c r="F35" s="119">
        <f>E35-D35</f>
        <v>0</v>
      </c>
      <c r="G35" s="34">
        <f>G36</f>
        <v>12353.979184</v>
      </c>
      <c r="H35" s="34">
        <f>H36</f>
        <v>0</v>
      </c>
      <c r="J35" s="71"/>
      <c r="K35" s="65"/>
      <c r="L35" s="65"/>
      <c r="M35" s="65"/>
    </row>
    <row r="36" spans="2:13" s="29" customFormat="1" ht="15.75" customHeight="1" x14ac:dyDescent="0.3">
      <c r="B36" s="35" t="s">
        <v>12</v>
      </c>
      <c r="C36" s="36" t="s">
        <v>26</v>
      </c>
      <c r="D36" s="37">
        <f>G36+H36</f>
        <v>12353.979184</v>
      </c>
      <c r="E36" s="37">
        <f>D36</f>
        <v>12353.979184</v>
      </c>
      <c r="F36" s="37"/>
      <c r="G36" s="37">
        <f>G37+G70+G66+G73+G75</f>
        <v>12353.979184</v>
      </c>
      <c r="H36" s="37">
        <f>H37+H70+H66+H73+H75</f>
        <v>0</v>
      </c>
      <c r="I36" s="71"/>
      <c r="J36" s="65"/>
      <c r="K36" s="65"/>
      <c r="L36" s="65"/>
      <c r="M36" s="65"/>
    </row>
    <row r="37" spans="2:13" s="29" customFormat="1" ht="15.75" customHeight="1" x14ac:dyDescent="0.3">
      <c r="B37" s="19">
        <v>1</v>
      </c>
      <c r="C37" s="20" t="s">
        <v>22</v>
      </c>
      <c r="D37" s="21">
        <f>D38+D44</f>
        <v>8720.6175660000008</v>
      </c>
      <c r="E37" s="21">
        <f t="shared" ref="E37:H37" si="4">E38+E44</f>
        <v>8720.6175660000008</v>
      </c>
      <c r="F37" s="21"/>
      <c r="G37" s="21">
        <f>G38+G44</f>
        <v>8720.6175660000008</v>
      </c>
      <c r="H37" s="21">
        <f t="shared" si="4"/>
        <v>0</v>
      </c>
      <c r="I37" s="65"/>
      <c r="J37" s="71"/>
      <c r="K37" s="65"/>
      <c r="L37" s="65"/>
      <c r="M37" s="65"/>
    </row>
    <row r="38" spans="2:13" s="97" customFormat="1" ht="15.75" customHeight="1" x14ac:dyDescent="0.35">
      <c r="B38" s="93" t="s">
        <v>15</v>
      </c>
      <c r="C38" s="94" t="s">
        <v>21</v>
      </c>
      <c r="D38" s="95">
        <f>D39+D41+D42+D40+D43</f>
        <v>6129.543044</v>
      </c>
      <c r="E38" s="95">
        <f t="shared" ref="E38:G38" si="5">E39+E41+E42+E40+E43</f>
        <v>6129.543044</v>
      </c>
      <c r="F38" s="95">
        <f t="shared" si="5"/>
        <v>0</v>
      </c>
      <c r="G38" s="95">
        <f t="shared" si="5"/>
        <v>6129.543044</v>
      </c>
      <c r="H38" s="95">
        <f>H39+H41</f>
        <v>0</v>
      </c>
      <c r="I38" s="96"/>
      <c r="J38" s="65"/>
      <c r="K38" s="96"/>
      <c r="L38" s="96"/>
      <c r="M38" s="96"/>
    </row>
    <row r="39" spans="2:13" s="32" customFormat="1" ht="30" customHeight="1" x14ac:dyDescent="0.25">
      <c r="B39" s="77" t="s">
        <v>43</v>
      </c>
      <c r="C39" s="78" t="s">
        <v>91</v>
      </c>
      <c r="D39" s="30">
        <f>G39+H39</f>
        <v>3044.5952569999999</v>
      </c>
      <c r="E39" s="30">
        <f>D39</f>
        <v>3044.5952569999999</v>
      </c>
      <c r="F39" s="30"/>
      <c r="G39" s="30">
        <v>3044.5952569999999</v>
      </c>
      <c r="H39" s="30"/>
      <c r="I39" s="70"/>
      <c r="J39" s="70"/>
      <c r="K39" s="70"/>
      <c r="L39" s="70"/>
      <c r="M39" s="70"/>
    </row>
    <row r="40" spans="2:13" s="32" customFormat="1" ht="30" customHeight="1" x14ac:dyDescent="0.25">
      <c r="B40" s="77" t="s">
        <v>44</v>
      </c>
      <c r="C40" s="78" t="s">
        <v>95</v>
      </c>
      <c r="D40" s="30">
        <f>G40+H40</f>
        <v>1211.869931</v>
      </c>
      <c r="E40" s="30">
        <f>D40</f>
        <v>1211.869931</v>
      </c>
      <c r="F40" s="30"/>
      <c r="G40" s="30">
        <v>1211.869931</v>
      </c>
      <c r="H40" s="30"/>
      <c r="I40" s="70"/>
      <c r="J40" s="70"/>
      <c r="K40" s="70"/>
      <c r="L40" s="70"/>
      <c r="M40" s="70"/>
    </row>
    <row r="41" spans="2:13" s="29" customFormat="1" ht="15.75" customHeight="1" x14ac:dyDescent="0.3">
      <c r="B41" s="77" t="s">
        <v>94</v>
      </c>
      <c r="C41" s="78" t="s">
        <v>92</v>
      </c>
      <c r="D41" s="25">
        <f>G41+H41</f>
        <v>465.24033300000002</v>
      </c>
      <c r="E41" s="25">
        <f>D41</f>
        <v>465.24033300000002</v>
      </c>
      <c r="F41" s="25"/>
      <c r="G41" s="25">
        <v>465.24033300000002</v>
      </c>
      <c r="H41" s="25"/>
      <c r="I41" s="65"/>
      <c r="J41" s="65"/>
      <c r="K41" s="65"/>
      <c r="L41" s="65"/>
      <c r="M41" s="65"/>
    </row>
    <row r="42" spans="2:13" s="29" customFormat="1" ht="20.25" customHeight="1" x14ac:dyDescent="0.3">
      <c r="B42" s="77" t="s">
        <v>96</v>
      </c>
      <c r="C42" s="78" t="s">
        <v>93</v>
      </c>
      <c r="D42" s="25">
        <f>G42+H42</f>
        <v>616.33910000000003</v>
      </c>
      <c r="E42" s="25">
        <f>D42</f>
        <v>616.33910000000003</v>
      </c>
      <c r="F42" s="25"/>
      <c r="G42" s="25">
        <v>616.33910000000003</v>
      </c>
      <c r="H42" s="25"/>
      <c r="I42" s="65"/>
      <c r="J42" s="65"/>
      <c r="K42" s="65"/>
      <c r="L42" s="65"/>
      <c r="M42" s="65"/>
    </row>
    <row r="43" spans="2:13" s="29" customFormat="1" ht="20.25" customHeight="1" x14ac:dyDescent="0.3">
      <c r="B43" s="77" t="s">
        <v>97</v>
      </c>
      <c r="C43" s="78" t="s">
        <v>98</v>
      </c>
      <c r="D43" s="25">
        <f>G43+H43</f>
        <v>791.498423</v>
      </c>
      <c r="E43" s="25">
        <f>D43</f>
        <v>791.498423</v>
      </c>
      <c r="F43" s="25"/>
      <c r="G43" s="25">
        <v>791.498423</v>
      </c>
      <c r="H43" s="25"/>
      <c r="I43" s="65"/>
      <c r="J43" s="65"/>
      <c r="K43" s="65"/>
      <c r="L43" s="65"/>
      <c r="M43" s="65"/>
    </row>
    <row r="44" spans="2:13" s="103" customFormat="1" ht="19.5" x14ac:dyDescent="0.25">
      <c r="B44" s="98" t="s">
        <v>16</v>
      </c>
      <c r="C44" s="99" t="s">
        <v>62</v>
      </c>
      <c r="D44" s="100">
        <f>D45+D64</f>
        <v>2591.0745219999999</v>
      </c>
      <c r="E44" s="100">
        <f>E45+E64</f>
        <v>2591.0745219999999</v>
      </c>
      <c r="F44" s="100">
        <f>F45+F64</f>
        <v>0</v>
      </c>
      <c r="G44" s="100">
        <f>G45+G64</f>
        <v>2591.0745219999999</v>
      </c>
      <c r="H44" s="100">
        <f>H45+H64</f>
        <v>0</v>
      </c>
      <c r="I44" s="101"/>
      <c r="J44" s="101"/>
      <c r="K44" s="102"/>
      <c r="L44" s="102"/>
      <c r="M44" s="102"/>
    </row>
    <row r="45" spans="2:13" s="103" customFormat="1" ht="16.5" customHeight="1" x14ac:dyDescent="0.25">
      <c r="B45" s="98" t="s">
        <v>45</v>
      </c>
      <c r="C45" s="99" t="s">
        <v>63</v>
      </c>
      <c r="D45" s="100">
        <f t="shared" ref="D45:F45" si="6">SUM(D46:D63)</f>
        <v>2448.3345220000001</v>
      </c>
      <c r="E45" s="100">
        <f t="shared" si="6"/>
        <v>2448.3345220000001</v>
      </c>
      <c r="F45" s="100">
        <f t="shared" si="6"/>
        <v>0</v>
      </c>
      <c r="G45" s="100">
        <f>SUM(G46:G63)</f>
        <v>2448.3345220000001</v>
      </c>
      <c r="H45" s="100">
        <f>SUM(H46:H61)</f>
        <v>0</v>
      </c>
      <c r="I45" s="101"/>
      <c r="J45" s="101"/>
      <c r="K45" s="102"/>
      <c r="L45" s="102"/>
      <c r="M45" s="102"/>
    </row>
    <row r="46" spans="2:13" s="29" customFormat="1" ht="16.5" customHeight="1" x14ac:dyDescent="0.3">
      <c r="B46" s="77" t="s">
        <v>64</v>
      </c>
      <c r="C46" s="61" t="s">
        <v>47</v>
      </c>
      <c r="D46" s="40">
        <f>G46+H46</f>
        <v>95.725300000000004</v>
      </c>
      <c r="E46" s="40">
        <f>D46</f>
        <v>95.725300000000004</v>
      </c>
      <c r="F46" s="25"/>
      <c r="G46" s="25">
        <v>95.725300000000004</v>
      </c>
      <c r="H46" s="25"/>
      <c r="I46" s="65"/>
      <c r="J46" s="65"/>
      <c r="K46" s="65"/>
      <c r="L46" s="65"/>
      <c r="M46" s="65"/>
    </row>
    <row r="47" spans="2:13" s="29" customFormat="1" ht="16.5" customHeight="1" x14ac:dyDescent="0.3">
      <c r="B47" s="77" t="s">
        <v>65</v>
      </c>
      <c r="C47" s="61" t="s">
        <v>48</v>
      </c>
      <c r="D47" s="40">
        <f t="shared" ref="D47:D53" si="7">G47+H47</f>
        <v>15.9</v>
      </c>
      <c r="E47" s="40">
        <f t="shared" ref="E47:E52" si="8">D47</f>
        <v>15.9</v>
      </c>
      <c r="F47" s="25"/>
      <c r="G47" s="25">
        <v>15.9</v>
      </c>
      <c r="H47" s="25"/>
      <c r="I47" s="65"/>
      <c r="J47" s="65"/>
      <c r="K47" s="65"/>
      <c r="L47" s="65"/>
      <c r="M47" s="65"/>
    </row>
    <row r="48" spans="2:13" s="32" customFormat="1" ht="15.75" customHeight="1" x14ac:dyDescent="0.25">
      <c r="B48" s="77" t="s">
        <v>66</v>
      </c>
      <c r="C48" s="78" t="s">
        <v>49</v>
      </c>
      <c r="D48" s="62">
        <f t="shared" si="7"/>
        <v>96</v>
      </c>
      <c r="E48" s="62">
        <f t="shared" si="8"/>
        <v>96</v>
      </c>
      <c r="F48" s="30"/>
      <c r="G48" s="30">
        <v>96</v>
      </c>
      <c r="H48" s="30"/>
      <c r="I48" s="70"/>
      <c r="J48" s="70"/>
      <c r="K48" s="70"/>
      <c r="L48" s="70"/>
      <c r="M48" s="70"/>
    </row>
    <row r="49" spans="2:13" s="29" customFormat="1" ht="17.25" customHeight="1" x14ac:dyDescent="0.3">
      <c r="B49" s="77" t="s">
        <v>67</v>
      </c>
      <c r="C49" s="61" t="s">
        <v>50</v>
      </c>
      <c r="D49" s="40">
        <f t="shared" si="7"/>
        <v>34.607199999999999</v>
      </c>
      <c r="E49" s="40">
        <f t="shared" si="8"/>
        <v>34.607199999999999</v>
      </c>
      <c r="F49" s="25"/>
      <c r="G49" s="25">
        <v>34.607199999999999</v>
      </c>
      <c r="H49" s="25"/>
      <c r="I49" s="65"/>
      <c r="J49" s="65"/>
      <c r="K49" s="65"/>
      <c r="L49" s="65"/>
      <c r="M49" s="65"/>
    </row>
    <row r="50" spans="2:13" s="29" customFormat="1" ht="17.25" customHeight="1" x14ac:dyDescent="0.3">
      <c r="B50" s="77" t="s">
        <v>68</v>
      </c>
      <c r="C50" s="61" t="s">
        <v>51</v>
      </c>
      <c r="D50" s="40">
        <f t="shared" si="7"/>
        <v>205.9</v>
      </c>
      <c r="E50" s="40">
        <f t="shared" si="8"/>
        <v>205.9</v>
      </c>
      <c r="F50" s="25"/>
      <c r="G50" s="25">
        <v>205.9</v>
      </c>
      <c r="H50" s="25"/>
      <c r="I50" s="65"/>
      <c r="J50" s="65"/>
      <c r="K50" s="65"/>
      <c r="L50" s="65"/>
      <c r="M50" s="65"/>
    </row>
    <row r="51" spans="2:13" s="29" customFormat="1" ht="17.25" customHeight="1" x14ac:dyDescent="0.3">
      <c r="B51" s="77" t="s">
        <v>69</v>
      </c>
      <c r="C51" s="61" t="s">
        <v>52</v>
      </c>
      <c r="D51" s="40">
        <f t="shared" si="7"/>
        <v>9.5</v>
      </c>
      <c r="E51" s="40">
        <f t="shared" si="8"/>
        <v>9.5</v>
      </c>
      <c r="F51" s="25"/>
      <c r="G51" s="25">
        <v>9.5</v>
      </c>
      <c r="H51" s="25"/>
      <c r="I51" s="65"/>
      <c r="J51" s="65"/>
      <c r="K51" s="65"/>
      <c r="L51" s="65"/>
      <c r="M51" s="65"/>
    </row>
    <row r="52" spans="2:13" s="29" customFormat="1" ht="17.25" customHeight="1" x14ac:dyDescent="0.3">
      <c r="B52" s="77" t="s">
        <v>70</v>
      </c>
      <c r="C52" s="61" t="s">
        <v>53</v>
      </c>
      <c r="D52" s="40">
        <f t="shared" si="7"/>
        <v>171</v>
      </c>
      <c r="E52" s="40">
        <f t="shared" si="8"/>
        <v>171</v>
      </c>
      <c r="F52" s="25"/>
      <c r="G52" s="25">
        <v>171</v>
      </c>
      <c r="H52" s="25"/>
      <c r="I52" s="65"/>
      <c r="J52" s="65"/>
      <c r="K52" s="65"/>
      <c r="L52" s="65"/>
      <c r="M52" s="65"/>
    </row>
    <row r="53" spans="2:13" s="32" customFormat="1" ht="43.5" customHeight="1" x14ac:dyDescent="0.25">
      <c r="B53" s="77" t="s">
        <v>71</v>
      </c>
      <c r="C53" s="78" t="s">
        <v>54</v>
      </c>
      <c r="D53" s="62">
        <f t="shared" si="7"/>
        <v>144</v>
      </c>
      <c r="E53" s="62">
        <f t="shared" ref="E53:E58" si="9">D53</f>
        <v>144</v>
      </c>
      <c r="F53" s="30"/>
      <c r="G53" s="30">
        <v>144</v>
      </c>
      <c r="H53" s="30"/>
      <c r="I53" s="70"/>
      <c r="J53" s="70"/>
      <c r="K53" s="70"/>
      <c r="L53" s="70"/>
      <c r="M53" s="70"/>
    </row>
    <row r="54" spans="2:13" s="32" customFormat="1" ht="19.5" customHeight="1" x14ac:dyDescent="0.25">
      <c r="B54" s="77" t="s">
        <v>72</v>
      </c>
      <c r="C54" s="78" t="s">
        <v>78</v>
      </c>
      <c r="D54" s="62">
        <f t="shared" ref="D54" si="10">G54+H54</f>
        <v>0</v>
      </c>
      <c r="E54" s="62">
        <f t="shared" si="9"/>
        <v>0</v>
      </c>
      <c r="F54" s="30"/>
      <c r="G54" s="30">
        <v>0</v>
      </c>
      <c r="H54" s="30"/>
      <c r="I54" s="70"/>
      <c r="J54" s="70"/>
      <c r="K54" s="70"/>
      <c r="L54" s="70"/>
      <c r="M54" s="70"/>
    </row>
    <row r="55" spans="2:13" s="32" customFormat="1" ht="34.5" customHeight="1" x14ac:dyDescent="0.25">
      <c r="B55" s="77" t="s">
        <v>73</v>
      </c>
      <c r="C55" s="78" t="s">
        <v>101</v>
      </c>
      <c r="D55" s="62">
        <f t="shared" ref="D55:D56" si="11">G55+H55</f>
        <v>353.92727400000001</v>
      </c>
      <c r="E55" s="62">
        <f t="shared" ref="E55:E56" si="12">D55</f>
        <v>353.92727400000001</v>
      </c>
      <c r="F55" s="30"/>
      <c r="G55" s="30">
        <v>353.92727400000001</v>
      </c>
      <c r="H55" s="30"/>
      <c r="I55" s="70"/>
      <c r="J55" s="70"/>
      <c r="K55" s="70"/>
      <c r="L55" s="70"/>
      <c r="M55" s="70"/>
    </row>
    <row r="56" spans="2:13" s="32" customFormat="1" ht="42" customHeight="1" x14ac:dyDescent="0.25">
      <c r="B56" s="77" t="s">
        <v>74</v>
      </c>
      <c r="C56" s="78" t="s">
        <v>79</v>
      </c>
      <c r="D56" s="62">
        <f t="shared" si="11"/>
        <v>620.44363599999997</v>
      </c>
      <c r="E56" s="62">
        <f t="shared" si="12"/>
        <v>620.44363599999997</v>
      </c>
      <c r="F56" s="30"/>
      <c r="G56" s="30">
        <v>620.44363599999997</v>
      </c>
      <c r="H56" s="30"/>
      <c r="I56" s="70"/>
      <c r="J56" s="70"/>
      <c r="K56" s="70"/>
      <c r="L56" s="70"/>
      <c r="M56" s="70"/>
    </row>
    <row r="57" spans="2:13" s="32" customFormat="1" x14ac:dyDescent="0.25">
      <c r="B57" s="77" t="s">
        <v>75</v>
      </c>
      <c r="C57" s="78" t="s">
        <v>61</v>
      </c>
      <c r="D57" s="62">
        <f t="shared" ref="D57" si="13">G57+H57</f>
        <v>0</v>
      </c>
      <c r="E57" s="62">
        <f t="shared" si="9"/>
        <v>0</v>
      </c>
      <c r="F57" s="30"/>
      <c r="G57" s="30">
        <v>0</v>
      </c>
      <c r="H57" s="30"/>
      <c r="I57" s="70"/>
      <c r="J57" s="70"/>
      <c r="K57" s="70"/>
      <c r="L57" s="70"/>
      <c r="M57" s="70"/>
    </row>
    <row r="58" spans="2:13" s="32" customFormat="1" ht="17.25" customHeight="1" x14ac:dyDescent="0.25">
      <c r="B58" s="77" t="s">
        <v>76</v>
      </c>
      <c r="C58" s="78" t="s">
        <v>60</v>
      </c>
      <c r="D58" s="62">
        <f t="shared" ref="D58" si="14">G58+H58</f>
        <v>0</v>
      </c>
      <c r="E58" s="62">
        <f t="shared" si="9"/>
        <v>0</v>
      </c>
      <c r="F58" s="30"/>
      <c r="G58" s="30">
        <v>0</v>
      </c>
      <c r="H58" s="30"/>
      <c r="I58" s="70"/>
      <c r="J58" s="70"/>
      <c r="K58" s="70"/>
      <c r="L58" s="70"/>
      <c r="M58" s="70"/>
    </row>
    <row r="59" spans="2:13" s="29" customFormat="1" ht="15.75" customHeight="1" x14ac:dyDescent="0.3">
      <c r="B59" s="77" t="s">
        <v>75</v>
      </c>
      <c r="C59" s="61" t="s">
        <v>55</v>
      </c>
      <c r="D59" s="40">
        <f t="shared" ref="D59:D63" si="15">G59+H59</f>
        <v>25.968112000000001</v>
      </c>
      <c r="E59" s="40">
        <f t="shared" ref="E59:E63" si="16">D59</f>
        <v>25.968112000000001</v>
      </c>
      <c r="F59" s="25"/>
      <c r="G59" s="25">
        <v>25.968112000000001</v>
      </c>
      <c r="H59" s="25"/>
      <c r="I59" s="65"/>
      <c r="J59" s="65"/>
      <c r="K59" s="65"/>
      <c r="L59" s="65"/>
      <c r="M59" s="65"/>
    </row>
    <row r="60" spans="2:13" s="29" customFormat="1" ht="15.75" customHeight="1" x14ac:dyDescent="0.3">
      <c r="B60" s="77" t="s">
        <v>76</v>
      </c>
      <c r="C60" s="61" t="s">
        <v>56</v>
      </c>
      <c r="D60" s="40">
        <f t="shared" si="15"/>
        <v>36.673999999999999</v>
      </c>
      <c r="E60" s="40">
        <f t="shared" si="16"/>
        <v>36.673999999999999</v>
      </c>
      <c r="F60" s="25"/>
      <c r="G60" s="25">
        <v>36.673999999999999</v>
      </c>
      <c r="H60" s="25"/>
      <c r="I60" s="65"/>
      <c r="J60" s="65"/>
      <c r="K60" s="65"/>
      <c r="L60" s="65"/>
      <c r="M60" s="65"/>
    </row>
    <row r="61" spans="2:13" s="29" customFormat="1" ht="15.75" customHeight="1" x14ac:dyDescent="0.3">
      <c r="B61" s="77" t="s">
        <v>77</v>
      </c>
      <c r="C61" s="61" t="s">
        <v>57</v>
      </c>
      <c r="D61" s="40">
        <f t="shared" si="15"/>
        <v>0</v>
      </c>
      <c r="E61" s="40">
        <f t="shared" si="16"/>
        <v>0</v>
      </c>
      <c r="F61" s="25"/>
      <c r="G61" s="25">
        <v>0</v>
      </c>
      <c r="H61" s="25"/>
      <c r="I61" s="65"/>
      <c r="J61" s="65"/>
      <c r="K61" s="65"/>
      <c r="L61" s="65"/>
      <c r="M61" s="65"/>
    </row>
    <row r="62" spans="2:13" s="29" customFormat="1" ht="30" customHeight="1" x14ac:dyDescent="0.3">
      <c r="B62" s="77" t="s">
        <v>102</v>
      </c>
      <c r="C62" s="61" t="s">
        <v>103</v>
      </c>
      <c r="D62" s="40">
        <f t="shared" si="15"/>
        <v>49.954999999999998</v>
      </c>
      <c r="E62" s="40">
        <f t="shared" si="16"/>
        <v>49.954999999999998</v>
      </c>
      <c r="F62" s="25"/>
      <c r="G62" s="25">
        <v>49.954999999999998</v>
      </c>
      <c r="H62" s="25"/>
      <c r="I62" s="65"/>
      <c r="J62" s="65"/>
      <c r="K62" s="65"/>
      <c r="L62" s="65"/>
      <c r="M62" s="65"/>
    </row>
    <row r="63" spans="2:13" s="29" customFormat="1" ht="38.25" x14ac:dyDescent="0.3">
      <c r="B63" s="77" t="s">
        <v>104</v>
      </c>
      <c r="C63" s="61" t="s">
        <v>105</v>
      </c>
      <c r="D63" s="40">
        <f t="shared" si="15"/>
        <v>588.73400000000004</v>
      </c>
      <c r="E63" s="40">
        <f t="shared" si="16"/>
        <v>588.73400000000004</v>
      </c>
      <c r="F63" s="25"/>
      <c r="G63" s="25">
        <v>588.73400000000004</v>
      </c>
      <c r="H63" s="25"/>
      <c r="I63" s="65"/>
      <c r="J63" s="65"/>
      <c r="K63" s="65"/>
      <c r="L63" s="65"/>
      <c r="M63" s="65"/>
    </row>
    <row r="64" spans="2:13" s="104" customFormat="1" ht="15.75" customHeight="1" x14ac:dyDescent="0.35">
      <c r="B64" s="98" t="s">
        <v>46</v>
      </c>
      <c r="C64" s="99" t="s">
        <v>99</v>
      </c>
      <c r="D64" s="100">
        <f>D65</f>
        <v>142.74</v>
      </c>
      <c r="E64" s="100">
        <f t="shared" ref="E64" si="17">E65</f>
        <v>142.74</v>
      </c>
      <c r="F64" s="100"/>
      <c r="G64" s="100">
        <f t="shared" ref="G64" si="18">G65</f>
        <v>142.74</v>
      </c>
      <c r="H64" s="100">
        <f t="shared" ref="H64" si="19">H65</f>
        <v>0</v>
      </c>
      <c r="I64" s="105"/>
      <c r="J64" s="105"/>
      <c r="K64" s="105"/>
      <c r="L64" s="105"/>
      <c r="M64" s="105"/>
    </row>
    <row r="65" spans="1:13" s="29" customFormat="1" ht="15.75" customHeight="1" x14ac:dyDescent="0.3">
      <c r="B65" s="77"/>
      <c r="C65" s="61" t="s">
        <v>100</v>
      </c>
      <c r="D65" s="40">
        <f t="shared" ref="D65" si="20">G65+H65</f>
        <v>142.74</v>
      </c>
      <c r="E65" s="40">
        <f t="shared" ref="E65" si="21">D65</f>
        <v>142.74</v>
      </c>
      <c r="F65" s="25"/>
      <c r="G65" s="25">
        <v>142.74</v>
      </c>
      <c r="H65" s="25"/>
      <c r="I65" s="65"/>
      <c r="J65" s="65"/>
      <c r="K65" s="65"/>
      <c r="L65" s="65"/>
      <c r="M65" s="65"/>
    </row>
    <row r="66" spans="1:13" s="32" customFormat="1" ht="15.75" customHeight="1" x14ac:dyDescent="0.25">
      <c r="B66" s="109">
        <v>5</v>
      </c>
      <c r="C66" s="56" t="s">
        <v>40</v>
      </c>
      <c r="D66" s="110">
        <f>D67+D68</f>
        <v>50.4</v>
      </c>
      <c r="E66" s="110">
        <f t="shared" ref="E66:G66" si="22">E67+E68</f>
        <v>50.4</v>
      </c>
      <c r="F66" s="110">
        <f t="shared" si="22"/>
        <v>0</v>
      </c>
      <c r="G66" s="110">
        <f t="shared" si="22"/>
        <v>50.4</v>
      </c>
      <c r="H66" s="57">
        <f>SUM(H69)</f>
        <v>0</v>
      </c>
      <c r="I66" s="70"/>
      <c r="J66" s="70"/>
      <c r="K66" s="70"/>
      <c r="L66" s="70"/>
      <c r="M66" s="70"/>
    </row>
    <row r="67" spans="1:13" s="29" customFormat="1" ht="15.75" customHeight="1" x14ac:dyDescent="0.3">
      <c r="B67" s="108" t="s">
        <v>42</v>
      </c>
      <c r="C67" s="28" t="s">
        <v>87</v>
      </c>
      <c r="D67" s="41"/>
      <c r="E67" s="41"/>
      <c r="F67" s="41"/>
      <c r="G67" s="21"/>
      <c r="H67" s="21"/>
      <c r="I67" s="65"/>
      <c r="J67" s="65"/>
      <c r="K67" s="65"/>
      <c r="L67" s="65"/>
      <c r="M67" s="65"/>
    </row>
    <row r="68" spans="1:13" s="29" customFormat="1" ht="15.75" customHeight="1" x14ac:dyDescent="0.3">
      <c r="B68" s="108" t="s">
        <v>106</v>
      </c>
      <c r="C68" s="28" t="s">
        <v>88</v>
      </c>
      <c r="D68" s="41">
        <f>SUM(G68:H68)</f>
        <v>50.4</v>
      </c>
      <c r="E68" s="41">
        <f>D68</f>
        <v>50.4</v>
      </c>
      <c r="F68" s="41"/>
      <c r="G68" s="21">
        <f>G69</f>
        <v>50.4</v>
      </c>
      <c r="H68" s="21"/>
      <c r="I68" s="65"/>
      <c r="J68" s="65"/>
      <c r="K68" s="65"/>
      <c r="L68" s="65"/>
      <c r="M68" s="65"/>
    </row>
    <row r="69" spans="1:13" s="29" customFormat="1" ht="15.75" customHeight="1" x14ac:dyDescent="0.3">
      <c r="B69" s="79"/>
      <c r="C69" s="42" t="s">
        <v>80</v>
      </c>
      <c r="D69" s="43">
        <f>SUM(G69:H69)</f>
        <v>50.4</v>
      </c>
      <c r="E69" s="43">
        <f>D69</f>
        <v>50.4</v>
      </c>
      <c r="F69" s="43"/>
      <c r="G69" s="25">
        <v>50.4</v>
      </c>
      <c r="H69" s="28"/>
      <c r="I69" s="65"/>
      <c r="J69" s="65"/>
      <c r="K69" s="65"/>
      <c r="L69" s="65"/>
      <c r="M69" s="65"/>
    </row>
    <row r="70" spans="1:13" s="32" customFormat="1" ht="27" customHeight="1" x14ac:dyDescent="0.25">
      <c r="B70" s="55">
        <v>6</v>
      </c>
      <c r="C70" s="56" t="s">
        <v>107</v>
      </c>
      <c r="D70" s="57">
        <f t="shared" ref="D70:F70" si="23">D71+D72</f>
        <v>3582.9616179999998</v>
      </c>
      <c r="E70" s="57">
        <f t="shared" si="23"/>
        <v>3582.9616179999998</v>
      </c>
      <c r="F70" s="57">
        <f t="shared" si="23"/>
        <v>0</v>
      </c>
      <c r="G70" s="57">
        <f>G71+G72</f>
        <v>3582.9616179999998</v>
      </c>
      <c r="H70" s="57"/>
      <c r="I70" s="70"/>
      <c r="J70" s="70"/>
      <c r="K70" s="70"/>
      <c r="L70" s="70"/>
      <c r="M70" s="70"/>
    </row>
    <row r="71" spans="1:13" s="32" customFormat="1" ht="16.5" customHeight="1" x14ac:dyDescent="0.2">
      <c r="B71" s="108" t="s">
        <v>108</v>
      </c>
      <c r="C71" s="28" t="s">
        <v>87</v>
      </c>
      <c r="D71" s="57"/>
      <c r="E71" s="57"/>
      <c r="F71" s="57"/>
      <c r="G71" s="57"/>
      <c r="H71" s="57"/>
      <c r="I71" s="70"/>
      <c r="J71" s="70"/>
      <c r="K71" s="70"/>
      <c r="L71" s="70"/>
      <c r="M71" s="70"/>
    </row>
    <row r="72" spans="1:13" s="29" customFormat="1" ht="17.25" customHeight="1" x14ac:dyDescent="0.3">
      <c r="B72" s="115" t="s">
        <v>109</v>
      </c>
      <c r="C72" s="116" t="s">
        <v>88</v>
      </c>
      <c r="D72" s="117">
        <f>G72+H72</f>
        <v>3582.9616179999998</v>
      </c>
      <c r="E72" s="118">
        <f>D72</f>
        <v>3582.9616179999998</v>
      </c>
      <c r="F72" s="118"/>
      <c r="G72" s="118">
        <v>3582.9616179999998</v>
      </c>
      <c r="H72" s="21"/>
      <c r="I72" s="65"/>
      <c r="J72" s="65"/>
      <c r="K72" s="65"/>
      <c r="L72" s="65"/>
      <c r="M72" s="65"/>
    </row>
    <row r="73" spans="1:13" s="29" customFormat="1" ht="15.75" hidden="1" customHeight="1" x14ac:dyDescent="0.3">
      <c r="B73" s="111">
        <v>4</v>
      </c>
      <c r="C73" s="112" t="s">
        <v>41</v>
      </c>
      <c r="D73" s="113">
        <f t="shared" ref="D73:D74" si="24">SUM(G73:H73)</f>
        <v>0</v>
      </c>
      <c r="E73" s="113">
        <f>SUM(E74)</f>
        <v>0</v>
      </c>
      <c r="F73" s="113"/>
      <c r="G73" s="114">
        <f>SUM(G74)</f>
        <v>0</v>
      </c>
      <c r="H73" s="44"/>
      <c r="I73" s="65"/>
      <c r="J73" s="65"/>
      <c r="K73" s="65"/>
      <c r="L73" s="65"/>
      <c r="M73" s="65"/>
    </row>
    <row r="74" spans="1:13" s="38" customFormat="1" hidden="1" x14ac:dyDescent="0.3">
      <c r="B74" s="75" t="s">
        <v>27</v>
      </c>
      <c r="C74" s="63"/>
      <c r="D74" s="80">
        <f t="shared" si="24"/>
        <v>0</v>
      </c>
      <c r="E74" s="80">
        <f>D74</f>
        <v>0</v>
      </c>
      <c r="F74" s="80"/>
      <c r="G74" s="82">
        <v>0</v>
      </c>
      <c r="H74" s="64"/>
      <c r="I74" s="72"/>
      <c r="J74" s="72"/>
      <c r="K74" s="72"/>
      <c r="L74" s="72"/>
      <c r="M74" s="72"/>
    </row>
    <row r="75" spans="1:13" s="38" customFormat="1" ht="27" hidden="1" x14ac:dyDescent="0.3">
      <c r="B75" s="87">
        <v>5</v>
      </c>
      <c r="C75" s="88" t="s">
        <v>58</v>
      </c>
      <c r="D75" s="91">
        <f>D76</f>
        <v>0</v>
      </c>
      <c r="E75" s="91">
        <f>E76</f>
        <v>0</v>
      </c>
      <c r="F75" s="91"/>
      <c r="G75" s="92">
        <f>G76</f>
        <v>0</v>
      </c>
      <c r="H75" s="89"/>
      <c r="I75" s="72"/>
      <c r="J75" s="72"/>
      <c r="K75" s="72"/>
      <c r="L75" s="72"/>
      <c r="M75" s="72"/>
    </row>
    <row r="76" spans="1:13" s="45" customFormat="1" hidden="1" x14ac:dyDescent="0.25">
      <c r="B76" s="83" t="s">
        <v>42</v>
      </c>
      <c r="C76" s="84" t="s">
        <v>59</v>
      </c>
      <c r="D76" s="85">
        <f t="shared" ref="D76" si="25">SUM(G76:H76)</f>
        <v>0</v>
      </c>
      <c r="E76" s="85">
        <f>D76</f>
        <v>0</v>
      </c>
      <c r="F76" s="85"/>
      <c r="G76" s="85">
        <v>0</v>
      </c>
      <c r="H76" s="86"/>
      <c r="I76" s="73"/>
      <c r="J76" s="73"/>
      <c r="K76" s="73"/>
      <c r="L76" s="73"/>
      <c r="M76" s="73"/>
    </row>
    <row r="77" spans="1:13" ht="9.75" customHeight="1" x14ac:dyDescent="0.3">
      <c r="C77" s="47"/>
    </row>
    <row r="78" spans="1:13" ht="15.75" x14ac:dyDescent="0.25">
      <c r="C78" s="1"/>
      <c r="D78" s="122" t="s">
        <v>84</v>
      </c>
      <c r="E78" s="122"/>
      <c r="F78" s="122"/>
      <c r="G78" s="122"/>
      <c r="H78" s="122"/>
      <c r="I78" s="1"/>
      <c r="J78" s="1"/>
      <c r="K78" s="1"/>
      <c r="L78" s="1"/>
      <c r="M78" s="1"/>
    </row>
    <row r="79" spans="1:13" s="49" customFormat="1" ht="15.75" x14ac:dyDescent="0.25">
      <c r="A79" s="125"/>
      <c r="B79" s="125"/>
      <c r="C79" s="125"/>
      <c r="D79" s="121" t="s">
        <v>28</v>
      </c>
      <c r="E79" s="121"/>
      <c r="F79" s="121"/>
      <c r="G79" s="121"/>
      <c r="H79" s="121"/>
    </row>
    <row r="80" spans="1:13" s="49" customFormat="1" ht="15.75" x14ac:dyDescent="0.25">
      <c r="B80" s="48"/>
      <c r="D80" s="90"/>
      <c r="F80" s="50"/>
      <c r="G80" s="50"/>
    </row>
    <row r="84" spans="1:13" ht="15.75" x14ac:dyDescent="0.25">
      <c r="A84" s="120"/>
      <c r="B84" s="120"/>
      <c r="C84" s="120"/>
      <c r="D84" s="121"/>
      <c r="E84" s="121"/>
      <c r="F84" s="121"/>
      <c r="G84" s="121"/>
      <c r="H84" s="121"/>
      <c r="I84" s="1"/>
      <c r="J84" s="1"/>
      <c r="K84" s="1"/>
      <c r="L84" s="1"/>
      <c r="M84" s="1"/>
    </row>
  </sheetData>
  <mergeCells count="16">
    <mergeCell ref="B1:H1"/>
    <mergeCell ref="B6:H6"/>
    <mergeCell ref="B8:H8"/>
    <mergeCell ref="B10:B11"/>
    <mergeCell ref="C10:C11"/>
    <mergeCell ref="D10:D11"/>
    <mergeCell ref="E10:E11"/>
    <mergeCell ref="F10:F11"/>
    <mergeCell ref="A7:H7"/>
    <mergeCell ref="F9:G9"/>
    <mergeCell ref="A84:C84"/>
    <mergeCell ref="D84:H84"/>
    <mergeCell ref="D78:H78"/>
    <mergeCell ref="D79:H79"/>
    <mergeCell ref="G10:H10"/>
    <mergeCell ref="A79:C79"/>
  </mergeCells>
  <phoneticPr fontId="25" type="noConversion"/>
  <pageMargins left="0.2" right="0.2" top="0.5" bottom="0.2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9C69A-03AB-4EE5-9CE6-6164DF73573D}">
  <ds:schemaRefs>
    <ds:schemaRef ds:uri="http://schemas.microsoft.com/office/2006/metadata/properties"/>
    <ds:schemaRef ds:uri="http://schemas.microsoft.com/office/infopath/2007/PartnerControls"/>
    <ds:schemaRef ds:uri="780FFE3A-0846-4223-AD1A-992C07E03CB4"/>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23E567FD-FAB6-4B54-9918-6FF346AD0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80FFE3A-0846-4223-AD1A-992C07E03CB4"/>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543359-3FBD-41D5-9280-07335C145A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Administrator</cp:lastModifiedBy>
  <cp:lastPrinted>2025-06-02T03:28:13Z</cp:lastPrinted>
  <dcterms:created xsi:type="dcterms:W3CDTF">2020-06-26T08:51:07Z</dcterms:created>
  <dcterms:modified xsi:type="dcterms:W3CDTF">2025-06-02T03:45:41Z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