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N\NAM 2025\CONGKHAI\"/>
    </mc:Choice>
  </mc:AlternateContent>
  <bookViews>
    <workbookView xWindow="0" yWindow="0" windowWidth="24000" windowHeight="9105" firstSheet="1" activeTab="1"/>
  </bookViews>
  <sheets>
    <sheet name="SGV" sheetId="2" state="veryHidden" r:id=""/>
    <sheet name="Sheet1" sheetId="1" r:id="rId1"/>
  </sheets>
  <definedNames>
    <definedName name="_xlnm.Print_Titles" localSheetId="1">Sheet1!$10:$12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I89" i="1"/>
  <c r="I86" i="1" s="1"/>
  <c r="D86" i="1" s="1"/>
  <c r="D46" i="1" s="1"/>
  <c r="G89" i="1"/>
  <c r="H89" i="1"/>
  <c r="G86" i="1"/>
  <c r="E47" i="1"/>
  <c r="F47" i="1"/>
  <c r="F46" i="1" s="1"/>
  <c r="G47" i="1"/>
  <c r="H47" i="1"/>
  <c r="I47" i="1"/>
  <c r="G46" i="1"/>
  <c r="H46" i="1"/>
  <c r="D47" i="1"/>
  <c r="D42" i="1"/>
  <c r="D43" i="1"/>
  <c r="D44" i="1"/>
  <c r="D45" i="1"/>
  <c r="E42" i="1"/>
  <c r="E43" i="1"/>
  <c r="E44" i="1"/>
  <c r="E45" i="1"/>
  <c r="E41" i="1"/>
  <c r="D41" i="1"/>
  <c r="D37" i="1"/>
  <c r="D38" i="1"/>
  <c r="D39" i="1"/>
  <c r="D36" i="1"/>
  <c r="D35" i="1"/>
  <c r="D31" i="1"/>
  <c r="E31" i="1" s="1"/>
  <c r="F31" i="1" s="1"/>
  <c r="E32" i="1"/>
  <c r="G15" i="1"/>
  <c r="H48" i="1"/>
  <c r="H65" i="1"/>
  <c r="H51" i="1"/>
  <c r="I76" i="1"/>
  <c r="I45" i="1"/>
  <c r="I44" i="1"/>
  <c r="I39" i="1"/>
  <c r="H86" i="1"/>
  <c r="D91" i="1"/>
  <c r="E91" i="1" s="1"/>
  <c r="D90" i="1"/>
  <c r="E90" i="1" s="1"/>
  <c r="D88" i="1"/>
  <c r="E88" i="1" s="1"/>
  <c r="I65" i="1"/>
  <c r="G65" i="1"/>
  <c r="D65" i="1" s="1"/>
  <c r="E65" i="1" s="1"/>
  <c r="D67" i="1"/>
  <c r="E67" i="1" s="1"/>
  <c r="D68" i="1"/>
  <c r="E68" i="1" s="1"/>
  <c r="D69" i="1"/>
  <c r="E69" i="1" s="1"/>
  <c r="D70" i="1"/>
  <c r="E70" i="1" s="1"/>
  <c r="D66" i="1"/>
  <c r="E66" i="1" s="1"/>
  <c r="G42" i="1"/>
  <c r="G43" i="1"/>
  <c r="G44" i="1"/>
  <c r="G45" i="1"/>
  <c r="G41" i="1"/>
  <c r="G37" i="1"/>
  <c r="G38" i="1"/>
  <c r="G39" i="1"/>
  <c r="G36" i="1"/>
  <c r="G35" i="1"/>
  <c r="I46" i="1" l="1"/>
  <c r="D30" i="1"/>
  <c r="D29" i="1" s="1"/>
  <c r="E89" i="1"/>
  <c r="D20" i="1"/>
  <c r="F30" i="1" l="1"/>
  <c r="F29" i="1" s="1"/>
  <c r="G76" i="1"/>
  <c r="G72" i="1" s="1"/>
  <c r="D77" i="1"/>
  <c r="D75" i="1"/>
  <c r="E75" i="1" s="1"/>
  <c r="D82" i="1"/>
  <c r="E82" i="1" s="1"/>
  <c r="I73" i="1"/>
  <c r="D79" i="1"/>
  <c r="E79" i="1" s="1"/>
  <c r="H52" i="1"/>
  <c r="F44" i="1"/>
  <c r="E30" i="1" l="1"/>
  <c r="E29" i="1" s="1"/>
  <c r="D40" i="1"/>
  <c r="E40" i="1"/>
  <c r="I52" i="1"/>
  <c r="I48" i="1" s="1"/>
  <c r="G52" i="1"/>
  <c r="E86" i="1"/>
  <c r="E46" i="1" s="1"/>
  <c r="D87" i="1"/>
  <c r="F40" i="1" l="1"/>
  <c r="H76" i="1"/>
  <c r="H72" i="1" s="1"/>
  <c r="I72" i="1"/>
  <c r="G49" i="1"/>
  <c r="G48" i="1" s="1"/>
  <c r="G40" i="1" l="1"/>
  <c r="G23" i="1"/>
  <c r="I23" i="1"/>
  <c r="I15" i="1"/>
  <c r="E51" i="1" l="1"/>
  <c r="E50" i="1"/>
  <c r="H29" i="1"/>
  <c r="D62" i="1" l="1"/>
  <c r="E62" i="1" s="1"/>
  <c r="D63" i="1"/>
  <c r="E63" i="1" s="1"/>
  <c r="I30" i="1"/>
  <c r="I29" i="1" s="1"/>
  <c r="G30" i="1"/>
  <c r="G29" i="1" s="1"/>
  <c r="D17" i="1"/>
  <c r="E87" i="1" l="1"/>
  <c r="D85" i="1"/>
  <c r="E85" i="1" s="1"/>
  <c r="E84" i="1" s="1"/>
  <c r="I84" i="1"/>
  <c r="H84" i="1"/>
  <c r="G84" i="1"/>
  <c r="D83" i="1"/>
  <c r="D81" i="1"/>
  <c r="E81" i="1" s="1"/>
  <c r="D80" i="1"/>
  <c r="E80" i="1" s="1"/>
  <c r="D78" i="1"/>
  <c r="E78" i="1" s="1"/>
  <c r="E77" i="1"/>
  <c r="D74" i="1"/>
  <c r="E74" i="1" s="1"/>
  <c r="D73" i="1"/>
  <c r="D64" i="1"/>
  <c r="E64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1" i="1"/>
  <c r="D50" i="1"/>
  <c r="H49" i="1"/>
  <c r="I34" i="1"/>
  <c r="D28" i="1"/>
  <c r="D27" i="1"/>
  <c r="D26" i="1"/>
  <c r="E26" i="1" s="1"/>
  <c r="D25" i="1"/>
  <c r="E25" i="1" s="1"/>
  <c r="D24" i="1"/>
  <c r="D22" i="1"/>
  <c r="D21" i="1"/>
  <c r="E20" i="1"/>
  <c r="D19" i="1"/>
  <c r="E19" i="1" s="1"/>
  <c r="D18" i="1"/>
  <c r="E37" i="1" s="1"/>
  <c r="E36" i="1"/>
  <c r="D16" i="1"/>
  <c r="E16" i="1" s="1"/>
  <c r="E83" i="1" l="1"/>
  <c r="D76" i="1"/>
  <c r="D72" i="1" s="1"/>
  <c r="E76" i="1"/>
  <c r="E73" i="1"/>
  <c r="E24" i="1"/>
  <c r="D23" i="1"/>
  <c r="E23" i="1" s="1"/>
  <c r="D48" i="1"/>
  <c r="E48" i="1" s="1"/>
  <c r="D84" i="1"/>
  <c r="D52" i="1"/>
  <c r="E52" i="1" s="1"/>
  <c r="I40" i="1"/>
  <c r="I33" i="1" s="1"/>
  <c r="I14" i="1"/>
  <c r="I13" i="1" s="1"/>
  <c r="D49" i="1"/>
  <c r="E49" i="1" s="1"/>
  <c r="G14" i="1"/>
  <c r="D14" i="1" s="1"/>
  <c r="E14" i="1" s="1"/>
  <c r="G34" i="1"/>
  <c r="G33" i="1" s="1"/>
  <c r="E39" i="1"/>
  <c r="D15" i="1"/>
  <c r="E15" i="1" s="1"/>
  <c r="E18" i="1"/>
  <c r="E22" i="1"/>
  <c r="E28" i="1"/>
  <c r="E38" i="1"/>
  <c r="E17" i="1"/>
  <c r="E21" i="1"/>
  <c r="E27" i="1"/>
  <c r="E72" i="1" l="1"/>
  <c r="G13" i="1"/>
  <c r="D13" i="1" s="1"/>
  <c r="E13" i="1" s="1"/>
  <c r="E35" i="1"/>
  <c r="E34" i="1" s="1"/>
  <c r="D34" i="1"/>
  <c r="D33" i="1" l="1"/>
  <c r="E33" i="1"/>
  <c r="F33" i="1" l="1"/>
</calcChain>
</file>

<file path=xl/sharedStrings.xml><?xml version="1.0" encoding="utf-8"?>
<sst xmlns="http://schemas.openxmlformats.org/spreadsheetml/2006/main" count="166" uniqueCount="127">
  <si>
    <t>ĐVT: Triệu đồng</t>
  </si>
  <si>
    <t>STT</t>
  </si>
  <si>
    <t>Nội dung</t>
  </si>
  <si>
    <t>A</t>
  </si>
  <si>
    <t>I</t>
  </si>
  <si>
    <t>Lệ phí</t>
  </si>
  <si>
    <t>1.1</t>
  </si>
  <si>
    <t>1.2</t>
  </si>
  <si>
    <t>1.3</t>
  </si>
  <si>
    <t>1.4</t>
  </si>
  <si>
    <t>Phí</t>
  </si>
  <si>
    <t>2.1</t>
  </si>
  <si>
    <t>2.2</t>
  </si>
  <si>
    <t>2.3</t>
  </si>
  <si>
    <t>II</t>
  </si>
  <si>
    <t>Chi từ nguồn thu phí được để lại</t>
  </si>
  <si>
    <t>KP thực hiện chế độ tự chủ</t>
  </si>
  <si>
    <t>KP không thực hiện chế độ tự chủ</t>
  </si>
  <si>
    <t>Chi quản lý hành chính</t>
  </si>
  <si>
    <t>III</t>
  </si>
  <si>
    <t>Lệ phí cấp CN đăng ký và biển số xe (U1)</t>
  </si>
  <si>
    <t>Lệ phí cấp, đổi bằng thuyền, máy trưởng (O)</t>
  </si>
  <si>
    <t>B</t>
  </si>
  <si>
    <t>1.1.1</t>
  </si>
  <si>
    <t>1.1.2</t>
  </si>
  <si>
    <t>1.2.1</t>
  </si>
  <si>
    <t>KP chi cho CB làm đầu mối KSTTHC</t>
  </si>
  <si>
    <t>1.2.2</t>
  </si>
  <si>
    <t>1.2.4</t>
  </si>
  <si>
    <t>1.2.5</t>
  </si>
  <si>
    <t>KP thuê tư vấn lập chỉ số giá xây dựng</t>
  </si>
  <si>
    <t>1.2.6</t>
  </si>
  <si>
    <t>1.2.7</t>
  </si>
  <si>
    <t>KP chi mua sắm, sửa chữa</t>
  </si>
  <si>
    <t>1.2.8</t>
  </si>
  <si>
    <t>1.2.9</t>
  </si>
  <si>
    <t>KP hoạt động của nhóm công tác thực hiện những giải pháp mang tính đột phá về phát triển KT-XH lĩnh vực hạ tầng giao thông</t>
  </si>
  <si>
    <t>1.2.10</t>
  </si>
  <si>
    <t xml:space="preserve">KP rà soát VB </t>
  </si>
  <si>
    <t>1.2.11</t>
  </si>
  <si>
    <t>KP tiết kiệm 10% THCCTL- TC12.14</t>
  </si>
  <si>
    <t>2.2.1</t>
  </si>
  <si>
    <t>2.2.2</t>
  </si>
  <si>
    <t>KP kiểm tra xử lý lục bình</t>
  </si>
  <si>
    <t>2.2.4</t>
  </si>
  <si>
    <t xml:space="preserve">Chi Đảm bảo xã hội </t>
  </si>
  <si>
    <t>3.1</t>
  </si>
  <si>
    <t>Biểu số 4 - Ban hành kèm theo Thông tư số 90/2018/TT-BTC ngày 28/9/2018 của Bộ Tài chính</t>
  </si>
  <si>
    <t>Tổng số liệu báo cáo quyết toán</t>
  </si>
  <si>
    <t>Tổng số liệu quyết toán được duyệt</t>
  </si>
  <si>
    <t>Chênh lệch</t>
  </si>
  <si>
    <t xml:space="preserve">Số quyết toán được duyệt chi tiết từng đơn vị trực thuộc </t>
  </si>
  <si>
    <t>VP Sở</t>
  </si>
  <si>
    <t>TT GTVT</t>
  </si>
  <si>
    <t>Cảng vụ ĐTNĐ</t>
  </si>
  <si>
    <t>5=4-3</t>
  </si>
  <si>
    <t>Quyết toán thu, chi, nộp ngân sách phí, lệ phí</t>
  </si>
  <si>
    <t>Số thu phí, lệ phí</t>
  </si>
  <si>
    <t>Lệ phí cấp, đổi giấy phép lái xe (J)</t>
  </si>
  <si>
    <t>1.5</t>
  </si>
  <si>
    <t>Lệ phí cấp CN đăng ký PT TNĐ (V)</t>
  </si>
  <si>
    <t>Lệ phí ra, vào cảng bến</t>
  </si>
  <si>
    <t>Phí sát hạch lái xe cơ giới đường bộ ô tô (I)</t>
  </si>
  <si>
    <t>2.4</t>
  </si>
  <si>
    <t>Phí thẩm tra thiết kế công trình (W2)</t>
  </si>
  <si>
    <t>2.5</t>
  </si>
  <si>
    <t>Phí thẩm tra, thẩm định cấp phép HĐ BTNĐ (Q2)</t>
  </si>
  <si>
    <t>2.6</t>
  </si>
  <si>
    <t>Phí trọng tải, tàu thuyền</t>
  </si>
  <si>
    <t>Số phí, lệ phí nộp NSNN</t>
  </si>
  <si>
    <t xml:space="preserve">KP hoat động </t>
  </si>
  <si>
    <t>KP tiết kiệm 10% THCCTL- TC13.14</t>
  </si>
  <si>
    <t>1.2.3</t>
  </si>
  <si>
    <t>Chi sự nghiệp kinh tế</t>
  </si>
  <si>
    <t>2.1.1</t>
  </si>
  <si>
    <t>KP hoạt động của Cảng vụ ĐTNĐ</t>
  </si>
  <si>
    <t>2.1.2</t>
  </si>
  <si>
    <t>KP Bảo trì đường bộ -NS tỉnh</t>
  </si>
  <si>
    <t>KP hoạt động của Trạm KTTT xe LĐ</t>
  </si>
  <si>
    <t>2.2.6</t>
  </si>
  <si>
    <t>KP Bảo trì đường bộ -NS TW</t>
  </si>
  <si>
    <t>2.2.7</t>
  </si>
  <si>
    <t>KP Đảm bảo TTATGT của Thanh tra Sở_NS TW</t>
  </si>
  <si>
    <t>Quyết toán chi nguồn khác</t>
  </si>
  <si>
    <t>Nguồn KP QLDA để lại cho chủ đầu tư</t>
  </si>
  <si>
    <t>Chi hoạt động thu phí</t>
  </si>
  <si>
    <t xml:space="preserve">KP hoạt động của tổ chức cơ sở Đảng </t>
  </si>
  <si>
    <t>KP đối nội, đối ngoại</t>
  </si>
  <si>
    <t>KP duy trị, áp dụng hệ thống quản lý chất lượng ISO</t>
  </si>
  <si>
    <t xml:space="preserve">KP chi cho công tác thu lệ phí </t>
  </si>
  <si>
    <t>KP nghỉ việc theo NĐ 46</t>
  </si>
  <si>
    <t xml:space="preserve"> KP chi cho công tác thu phí</t>
  </si>
  <si>
    <t xml:space="preserve">Trồng cây xanh trên các tuyến đường bộ ngoài đô thị trên địa bàn </t>
  </si>
  <si>
    <t xml:space="preserve">Quyết toán chi </t>
  </si>
  <si>
    <t>Nguồn ngân sách trong nước cấp</t>
  </si>
  <si>
    <t>KP thu lệ phí_Cảng vụ</t>
  </si>
  <si>
    <t>2.2.3</t>
  </si>
  <si>
    <t>2.2.5</t>
  </si>
  <si>
    <t>KP Sở TTTT</t>
  </si>
  <si>
    <t>KT.GIÁM ĐỐC</t>
  </si>
  <si>
    <t>PHÓ GIÁM ĐỐC</t>
  </si>
  <si>
    <t>Đặng Hoàng Chương</t>
  </si>
  <si>
    <t>Đơn vị: Sở Xây dựng Tây Ninh</t>
  </si>
  <si>
    <t>Chương: 419</t>
  </si>
  <si>
    <t>(Kèm theo Quyết định số           /QĐ-SXD ngày          /5/2025 của Sở Xây dựng Tây Ninh)</t>
  </si>
  <si>
    <t>QUYẾT TOÁN THU, CHI NGÂN SÁCH NHÀ NƯỚC NĂM 2024</t>
  </si>
  <si>
    <t xml:space="preserve">Phí sát hạch lái xe cơ giới đường bộ Mô tô (X) </t>
  </si>
  <si>
    <t>KP không thực hiện chế độ tự chủ (12-341)</t>
  </si>
  <si>
    <t>KP không thực hiện chế độ tự chủ (15-341)</t>
  </si>
  <si>
    <t>KP chi cho công tác thu lệ phí</t>
  </si>
  <si>
    <t>Chi phí phục vụ cho công tác thu phí</t>
  </si>
  <si>
    <t>KP xây dựng VB quy phạm pháp luật</t>
  </si>
  <si>
    <t>1.2.12</t>
  </si>
  <si>
    <t>1.3.1</t>
  </si>
  <si>
    <t>1.3.2</t>
  </si>
  <si>
    <t>1.3.3</t>
  </si>
  <si>
    <t>1.3.4</t>
  </si>
  <si>
    <t>1.3.5</t>
  </si>
  <si>
    <t>KP hỗ trợ Tết Nguyên Đán 2024</t>
  </si>
  <si>
    <t>Sử dụng nguồn 40% TH CCTL</t>
  </si>
  <si>
    <t>KP thực hiện chế độ tiền thưởng theo Nghị định số 73/2024/NĐ-CP</t>
  </si>
  <si>
    <t>3.2</t>
  </si>
  <si>
    <t>Tây Ninh, ngày      tháng 6 năm 2025</t>
  </si>
  <si>
    <t>KP thực hiện chế độ tiền thưởng theo Nghị định số 73/2024/NĐ-CP (18-341)</t>
  </si>
  <si>
    <t xml:space="preserve">KP nghỉ việc theo NĐ 29 </t>
  </si>
  <si>
    <t>Chi TH CCTL được giao năm 2024</t>
  </si>
  <si>
    <t>(Đơn vị: Sở Giao thông vận tải trước hợp nhất)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</si>
</sst>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.00\ _F_B_-;\-* #,##0.00\ _F_B_-;_-* &quot;-&quot;??\ _F_B_-;_-@_-"/>
  </numFmts>
  <fonts count="3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u/>
      <sz val="9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VNI-Times"/>
    </font>
    <font>
      <i/>
      <u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8"/>
      <name val="Arial"/>
      <family val="2"/>
    </font>
    <font>
      <b/>
      <i/>
      <sz val="9"/>
      <name val="Times New Roman"/>
      <family val="1"/>
    </font>
    <font>
      <i/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4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" fontId="8" fillId="0" borderId="0" xfId="0" applyNumberFormat="1" applyFont="1"/>
    <xf numFmtId="4" fontId="7" fillId="0" borderId="0" xfId="0" applyNumberFormat="1" applyFo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/>
    </xf>
    <xf numFmtId="4" fontId="19" fillId="2" borderId="3" xfId="0" applyNumberFormat="1" applyFont="1" applyFill="1" applyBorder="1" applyAlignment="1">
      <alignment horizontal="right" vertical="center" wrapText="1"/>
    </xf>
    <xf numFmtId="4" fontId="20" fillId="2" borderId="3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4" fontId="18" fillId="0" borderId="4" xfId="0" applyNumberFormat="1" applyFont="1" applyBorder="1"/>
    <xf numFmtId="4" fontId="21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4" xfId="2" applyNumberFormat="1" applyFont="1" applyBorder="1" applyAlignment="1"/>
    <xf numFmtId="4" fontId="2" fillId="0" borderId="4" xfId="0" applyNumberFormat="1" applyFont="1" applyBorder="1"/>
    <xf numFmtId="4" fontId="5" fillId="0" borderId="4" xfId="0" applyNumberFormat="1" applyFont="1" applyBorder="1"/>
    <xf numFmtId="0" fontId="19" fillId="0" borderId="4" xfId="0" applyFont="1" applyBorder="1"/>
    <xf numFmtId="4" fontId="11" fillId="0" borderId="0" xfId="0" applyNumberFormat="1" applyFont="1"/>
    <xf numFmtId="0" fontId="12" fillId="0" borderId="0" xfId="0" applyFont="1"/>
    <xf numFmtId="0" fontId="2" fillId="0" borderId="4" xfId="0" applyFont="1" applyBorder="1"/>
    <xf numFmtId="4" fontId="12" fillId="0" borderId="0" xfId="0" applyNumberFormat="1" applyFont="1"/>
    <xf numFmtId="2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9" fillId="2" borderId="4" xfId="0" applyFont="1" applyFill="1" applyBorder="1" applyAlignment="1">
      <alignment horizontal="center"/>
    </xf>
    <xf numFmtId="0" fontId="19" fillId="2" borderId="4" xfId="0" applyFont="1" applyFill="1" applyBorder="1"/>
    <xf numFmtId="4" fontId="19" fillId="2" borderId="4" xfId="0" applyNumberFormat="1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4" xfId="0" applyFont="1" applyFill="1" applyBorder="1"/>
    <xf numFmtId="4" fontId="18" fillId="2" borderId="4" xfId="0" applyNumberFormat="1" applyFont="1" applyFill="1" applyBorder="1"/>
    <xf numFmtId="0" fontId="18" fillId="0" borderId="4" xfId="0" applyFont="1" applyFill="1" applyBorder="1" applyAlignment="1">
      <alignment horizontal="center"/>
    </xf>
    <xf numFmtId="0" fontId="18" fillId="0" borderId="4" xfId="0" applyFont="1" applyFill="1" applyBorder="1"/>
    <xf numFmtId="4" fontId="18" fillId="0" borderId="4" xfId="0" applyNumberFormat="1" applyFont="1" applyFill="1" applyBorder="1"/>
    <xf numFmtId="0" fontId="12" fillId="0" borderId="0" xfId="0" applyFont="1" applyFill="1"/>
    <xf numFmtId="0" fontId="14" fillId="0" borderId="0" xfId="0" applyFont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4" fontId="9" fillId="0" borderId="4" xfId="0" applyNumberFormat="1" applyFont="1" applyBorder="1"/>
    <xf numFmtId="0" fontId="23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" fontId="24" fillId="0" borderId="4" xfId="0" applyNumberFormat="1" applyFont="1" applyBorder="1"/>
    <xf numFmtId="2" fontId="9" fillId="0" borderId="4" xfId="0" applyNumberFormat="1" applyFont="1" applyBorder="1"/>
    <xf numFmtId="0" fontId="18" fillId="0" borderId="5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4" fontId="2" fillId="0" borderId="5" xfId="0" applyNumberFormat="1" applyFont="1" applyBorder="1"/>
    <xf numFmtId="0" fontId="14" fillId="0" borderId="0" xfId="0" applyFont="1" applyAlignment="1">
      <alignment vertical="center"/>
    </xf>
    <xf numFmtId="0" fontId="2" fillId="0" borderId="5" xfId="0" applyFont="1" applyBorder="1" applyAlignment="1">
      <alignment wrapText="1"/>
    </xf>
    <xf numFmtId="0" fontId="25" fillId="0" borderId="5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" fontId="8" fillId="0" borderId="0" xfId="0" applyNumberFormat="1" applyFont="1" applyBorder="1"/>
    <xf numFmtId="4" fontId="7" fillId="0" borderId="0" xfId="0" applyNumberFormat="1" applyFont="1" applyBorder="1"/>
    <xf numFmtId="0" fontId="3" fillId="0" borderId="0" xfId="0" applyFont="1" applyBorder="1"/>
    <xf numFmtId="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4" fontId="4" fillId="0" borderId="0" xfId="0" applyNumberFormat="1" applyFont="1"/>
    <xf numFmtId="0" fontId="2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4" fontId="2" fillId="0" borderId="4" xfId="2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3" fontId="13" fillId="0" borderId="4" xfId="4" applyNumberFormat="1" applyFont="1" applyFill="1" applyBorder="1" applyAlignment="1">
      <alignment horizontal="left" vertical="center"/>
    </xf>
    <xf numFmtId="3" fontId="13" fillId="0" borderId="4" xfId="4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164" fontId="27" fillId="0" borderId="4" xfId="3" applyNumberFormat="1" applyFont="1" applyFill="1" applyBorder="1" applyAlignment="1" applyProtection="1">
      <alignment horizontal="right" vertical="center" wrapText="1"/>
      <protection hidden="1"/>
    </xf>
    <xf numFmtId="3" fontId="9" fillId="0" borderId="4" xfId="4" applyNumberFormat="1" applyFont="1" applyFill="1" applyBorder="1" applyAlignment="1">
      <alignment horizontal="left" vertical="center" wrapText="1"/>
    </xf>
    <xf numFmtId="3" fontId="2" fillId="0" borderId="4" xfId="0" applyNumberFormat="1" applyFont="1" applyBorder="1" applyAlignment="1">
      <alignment vertic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4" fontId="5" fillId="0" borderId="7" xfId="0" applyNumberFormat="1" applyFont="1" applyFill="1" applyBorder="1"/>
    <xf numFmtId="0" fontId="2" fillId="0" borderId="7" xfId="0" applyFont="1" applyFill="1" applyBorder="1"/>
    <xf numFmtId="0" fontId="23" fillId="0" borderId="4" xfId="0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4" fontId="24" fillId="0" borderId="4" xfId="0" applyNumberFormat="1" applyFont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4" xfId="0" applyFont="1" applyBorder="1"/>
    <xf numFmtId="0" fontId="28" fillId="0" borderId="0" xfId="0" applyFont="1"/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4" fontId="2" fillId="0" borderId="4" xfId="0" applyNumberFormat="1" applyFont="1" applyFill="1" applyBorder="1"/>
    <xf numFmtId="4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25" fillId="0" borderId="4" xfId="0" applyFont="1" applyBorder="1"/>
    <xf numFmtId="0" fontId="9" fillId="0" borderId="6" xfId="0" applyFont="1" applyBorder="1" applyAlignment="1">
      <alignment vertical="center" wrapText="1"/>
    </xf>
    <xf numFmtId="4" fontId="9" fillId="0" borderId="5" xfId="0" applyNumberFormat="1" applyFont="1" applyBorder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4" fontId="18" fillId="2" borderId="4" xfId="0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vertical="center"/>
    </xf>
    <xf numFmtId="4" fontId="18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4" fontId="29" fillId="0" borderId="4" xfId="0" applyNumberFormat="1" applyFont="1" applyBorder="1"/>
    <xf numFmtId="0" fontId="30" fillId="0" borderId="5" xfId="0" applyFont="1" applyBorder="1" applyAlignment="1">
      <alignment vertical="center" wrapText="1"/>
    </xf>
    <xf numFmtId="4" fontId="24" fillId="0" borderId="4" xfId="0" applyNumberFormat="1" applyFont="1" applyBorder="1" applyAlignment="1">
      <alignment horizontal="right" vertical="center"/>
    </xf>
    <xf numFmtId="3" fontId="2" fillId="0" borderId="4" xfId="4" applyNumberFormat="1" applyFont="1" applyFill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 applyAlignment="1">
      <alignment vertical="center"/>
    </xf>
  </cellXfs>
  <cellStyles count="5">
    <cellStyle name="Comma" xfId="3" builtinId="3"/>
    <cellStyle name="Comma 3" xfId="2"/>
    <cellStyle name="Normal" xfId="0" builtinId="0"/>
    <cellStyle name="Normal 3" xfId="1"/>
    <cellStyle name="Normal_6.15.BAOCAOPL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tabSelected="1" workbookViewId="0">
      <selection activeCell="B8" sqref="B8:I8"/>
    </sheetView>
  </sheetViews>
  <sheetFormatPr defaultRowHeight="15.75" x14ac:dyDescent="0.25"/>
  <cols>
    <col min="1" max="1" width="0.28515625" style="5" customWidth="1"/>
    <col min="2" max="2" width="5.7109375" style="3" customWidth="1"/>
    <col min="3" max="3" width="35.42578125" style="4" customWidth="1"/>
    <col min="4" max="4" width="11" style="6" customWidth="1"/>
    <col min="5" max="5" width="10.42578125" style="7" customWidth="1"/>
    <col min="6" max="6" width="6.42578125" style="7" customWidth="1"/>
    <col min="7" max="7" width="10.140625" style="7" customWidth="1"/>
    <col min="8" max="8" width="9.85546875" style="5" customWidth="1"/>
    <col min="9" max="9" width="8.5703125" style="5" customWidth="1"/>
    <col min="10" max="11" width="9.140625" style="5"/>
    <col min="12" max="12" width="15" style="5" customWidth="1"/>
    <col min="13" max="256" width="9.140625" style="5"/>
    <col min="257" max="257" width="2.28515625" style="5" customWidth="1"/>
    <col min="258" max="258" width="5.7109375" style="5" customWidth="1"/>
    <col min="259" max="259" width="43.85546875" style="5" customWidth="1"/>
    <col min="260" max="260" width="10.85546875" style="5" customWidth="1"/>
    <col min="261" max="261" width="10.42578125" style="5" customWidth="1"/>
    <col min="262" max="262" width="7.140625" style="5" customWidth="1"/>
    <col min="263" max="263" width="9.85546875" style="5" customWidth="1"/>
    <col min="264" max="264" width="10.140625" style="5" customWidth="1"/>
    <col min="265" max="265" width="12.42578125" style="5" customWidth="1"/>
    <col min="266" max="267" width="9.140625" style="5"/>
    <col min="268" max="268" width="15" style="5" customWidth="1"/>
    <col min="269" max="512" width="9.140625" style="5"/>
    <col min="513" max="513" width="2.28515625" style="5" customWidth="1"/>
    <col min="514" max="514" width="5.7109375" style="5" customWidth="1"/>
    <col min="515" max="515" width="43.85546875" style="5" customWidth="1"/>
    <col min="516" max="516" width="10.85546875" style="5" customWidth="1"/>
    <col min="517" max="517" width="10.42578125" style="5" customWidth="1"/>
    <col min="518" max="518" width="7.140625" style="5" customWidth="1"/>
    <col min="519" max="519" width="9.85546875" style="5" customWidth="1"/>
    <col min="520" max="520" width="10.140625" style="5" customWidth="1"/>
    <col min="521" max="521" width="12.42578125" style="5" customWidth="1"/>
    <col min="522" max="523" width="9.140625" style="5"/>
    <col min="524" max="524" width="15" style="5" customWidth="1"/>
    <col min="525" max="768" width="9.140625" style="5"/>
    <col min="769" max="769" width="2.28515625" style="5" customWidth="1"/>
    <col min="770" max="770" width="5.7109375" style="5" customWidth="1"/>
    <col min="771" max="771" width="43.85546875" style="5" customWidth="1"/>
    <col min="772" max="772" width="10.85546875" style="5" customWidth="1"/>
    <col min="773" max="773" width="10.42578125" style="5" customWidth="1"/>
    <col min="774" max="774" width="7.140625" style="5" customWidth="1"/>
    <col min="775" max="775" width="9.85546875" style="5" customWidth="1"/>
    <col min="776" max="776" width="10.140625" style="5" customWidth="1"/>
    <col min="777" max="777" width="12.42578125" style="5" customWidth="1"/>
    <col min="778" max="779" width="9.140625" style="5"/>
    <col min="780" max="780" width="15" style="5" customWidth="1"/>
    <col min="781" max="1024" width="9.140625" style="5"/>
    <col min="1025" max="1025" width="2.28515625" style="5" customWidth="1"/>
    <col min="1026" max="1026" width="5.7109375" style="5" customWidth="1"/>
    <col min="1027" max="1027" width="43.85546875" style="5" customWidth="1"/>
    <col min="1028" max="1028" width="10.85546875" style="5" customWidth="1"/>
    <col min="1029" max="1029" width="10.42578125" style="5" customWidth="1"/>
    <col min="1030" max="1030" width="7.140625" style="5" customWidth="1"/>
    <col min="1031" max="1031" width="9.85546875" style="5" customWidth="1"/>
    <col min="1032" max="1032" width="10.140625" style="5" customWidth="1"/>
    <col min="1033" max="1033" width="12.42578125" style="5" customWidth="1"/>
    <col min="1034" max="1035" width="9.140625" style="5"/>
    <col min="1036" max="1036" width="15" style="5" customWidth="1"/>
    <col min="1037" max="1280" width="9.140625" style="5"/>
    <col min="1281" max="1281" width="2.28515625" style="5" customWidth="1"/>
    <col min="1282" max="1282" width="5.7109375" style="5" customWidth="1"/>
    <col min="1283" max="1283" width="43.85546875" style="5" customWidth="1"/>
    <col min="1284" max="1284" width="10.85546875" style="5" customWidth="1"/>
    <col min="1285" max="1285" width="10.42578125" style="5" customWidth="1"/>
    <col min="1286" max="1286" width="7.140625" style="5" customWidth="1"/>
    <col min="1287" max="1287" width="9.85546875" style="5" customWidth="1"/>
    <col min="1288" max="1288" width="10.140625" style="5" customWidth="1"/>
    <col min="1289" max="1289" width="12.42578125" style="5" customWidth="1"/>
    <col min="1290" max="1291" width="9.140625" style="5"/>
    <col min="1292" max="1292" width="15" style="5" customWidth="1"/>
    <col min="1293" max="1536" width="9.140625" style="5"/>
    <col min="1537" max="1537" width="2.28515625" style="5" customWidth="1"/>
    <col min="1538" max="1538" width="5.7109375" style="5" customWidth="1"/>
    <col min="1539" max="1539" width="43.85546875" style="5" customWidth="1"/>
    <col min="1540" max="1540" width="10.85546875" style="5" customWidth="1"/>
    <col min="1541" max="1541" width="10.42578125" style="5" customWidth="1"/>
    <col min="1542" max="1542" width="7.140625" style="5" customWidth="1"/>
    <col min="1543" max="1543" width="9.85546875" style="5" customWidth="1"/>
    <col min="1544" max="1544" width="10.140625" style="5" customWidth="1"/>
    <col min="1545" max="1545" width="12.42578125" style="5" customWidth="1"/>
    <col min="1546" max="1547" width="9.140625" style="5"/>
    <col min="1548" max="1548" width="15" style="5" customWidth="1"/>
    <col min="1549" max="1792" width="9.140625" style="5"/>
    <col min="1793" max="1793" width="2.28515625" style="5" customWidth="1"/>
    <col min="1794" max="1794" width="5.7109375" style="5" customWidth="1"/>
    <col min="1795" max="1795" width="43.85546875" style="5" customWidth="1"/>
    <col min="1796" max="1796" width="10.85546875" style="5" customWidth="1"/>
    <col min="1797" max="1797" width="10.42578125" style="5" customWidth="1"/>
    <col min="1798" max="1798" width="7.140625" style="5" customWidth="1"/>
    <col min="1799" max="1799" width="9.85546875" style="5" customWidth="1"/>
    <col min="1800" max="1800" width="10.140625" style="5" customWidth="1"/>
    <col min="1801" max="1801" width="12.42578125" style="5" customWidth="1"/>
    <col min="1802" max="1803" width="9.140625" style="5"/>
    <col min="1804" max="1804" width="15" style="5" customWidth="1"/>
    <col min="1805" max="2048" width="9.140625" style="5"/>
    <col min="2049" max="2049" width="2.28515625" style="5" customWidth="1"/>
    <col min="2050" max="2050" width="5.7109375" style="5" customWidth="1"/>
    <col min="2051" max="2051" width="43.85546875" style="5" customWidth="1"/>
    <col min="2052" max="2052" width="10.85546875" style="5" customWidth="1"/>
    <col min="2053" max="2053" width="10.42578125" style="5" customWidth="1"/>
    <col min="2054" max="2054" width="7.140625" style="5" customWidth="1"/>
    <col min="2055" max="2055" width="9.85546875" style="5" customWidth="1"/>
    <col min="2056" max="2056" width="10.140625" style="5" customWidth="1"/>
    <col min="2057" max="2057" width="12.42578125" style="5" customWidth="1"/>
    <col min="2058" max="2059" width="9.140625" style="5"/>
    <col min="2060" max="2060" width="15" style="5" customWidth="1"/>
    <col min="2061" max="2304" width="9.140625" style="5"/>
    <col min="2305" max="2305" width="2.28515625" style="5" customWidth="1"/>
    <col min="2306" max="2306" width="5.7109375" style="5" customWidth="1"/>
    <col min="2307" max="2307" width="43.85546875" style="5" customWidth="1"/>
    <col min="2308" max="2308" width="10.85546875" style="5" customWidth="1"/>
    <col min="2309" max="2309" width="10.42578125" style="5" customWidth="1"/>
    <col min="2310" max="2310" width="7.140625" style="5" customWidth="1"/>
    <col min="2311" max="2311" width="9.85546875" style="5" customWidth="1"/>
    <col min="2312" max="2312" width="10.140625" style="5" customWidth="1"/>
    <col min="2313" max="2313" width="12.42578125" style="5" customWidth="1"/>
    <col min="2314" max="2315" width="9.140625" style="5"/>
    <col min="2316" max="2316" width="15" style="5" customWidth="1"/>
    <col min="2317" max="2560" width="9.140625" style="5"/>
    <col min="2561" max="2561" width="2.28515625" style="5" customWidth="1"/>
    <col min="2562" max="2562" width="5.7109375" style="5" customWidth="1"/>
    <col min="2563" max="2563" width="43.85546875" style="5" customWidth="1"/>
    <col min="2564" max="2564" width="10.85546875" style="5" customWidth="1"/>
    <col min="2565" max="2565" width="10.42578125" style="5" customWidth="1"/>
    <col min="2566" max="2566" width="7.140625" style="5" customWidth="1"/>
    <col min="2567" max="2567" width="9.85546875" style="5" customWidth="1"/>
    <col min="2568" max="2568" width="10.140625" style="5" customWidth="1"/>
    <col min="2569" max="2569" width="12.42578125" style="5" customWidth="1"/>
    <col min="2570" max="2571" width="9.140625" style="5"/>
    <col min="2572" max="2572" width="15" style="5" customWidth="1"/>
    <col min="2573" max="2816" width="9.140625" style="5"/>
    <col min="2817" max="2817" width="2.28515625" style="5" customWidth="1"/>
    <col min="2818" max="2818" width="5.7109375" style="5" customWidth="1"/>
    <col min="2819" max="2819" width="43.85546875" style="5" customWidth="1"/>
    <col min="2820" max="2820" width="10.85546875" style="5" customWidth="1"/>
    <col min="2821" max="2821" width="10.42578125" style="5" customWidth="1"/>
    <col min="2822" max="2822" width="7.140625" style="5" customWidth="1"/>
    <col min="2823" max="2823" width="9.85546875" style="5" customWidth="1"/>
    <col min="2824" max="2824" width="10.140625" style="5" customWidth="1"/>
    <col min="2825" max="2825" width="12.42578125" style="5" customWidth="1"/>
    <col min="2826" max="2827" width="9.140625" style="5"/>
    <col min="2828" max="2828" width="15" style="5" customWidth="1"/>
    <col min="2829" max="3072" width="9.140625" style="5"/>
    <col min="3073" max="3073" width="2.28515625" style="5" customWidth="1"/>
    <col min="3074" max="3074" width="5.7109375" style="5" customWidth="1"/>
    <col min="3075" max="3075" width="43.85546875" style="5" customWidth="1"/>
    <col min="3076" max="3076" width="10.85546875" style="5" customWidth="1"/>
    <col min="3077" max="3077" width="10.42578125" style="5" customWidth="1"/>
    <col min="3078" max="3078" width="7.140625" style="5" customWidth="1"/>
    <col min="3079" max="3079" width="9.85546875" style="5" customWidth="1"/>
    <col min="3080" max="3080" width="10.140625" style="5" customWidth="1"/>
    <col min="3081" max="3081" width="12.42578125" style="5" customWidth="1"/>
    <col min="3082" max="3083" width="9.140625" style="5"/>
    <col min="3084" max="3084" width="15" style="5" customWidth="1"/>
    <col min="3085" max="3328" width="9.140625" style="5"/>
    <col min="3329" max="3329" width="2.28515625" style="5" customWidth="1"/>
    <col min="3330" max="3330" width="5.7109375" style="5" customWidth="1"/>
    <col min="3331" max="3331" width="43.85546875" style="5" customWidth="1"/>
    <col min="3332" max="3332" width="10.85546875" style="5" customWidth="1"/>
    <col min="3333" max="3333" width="10.42578125" style="5" customWidth="1"/>
    <col min="3334" max="3334" width="7.140625" style="5" customWidth="1"/>
    <col min="3335" max="3335" width="9.85546875" style="5" customWidth="1"/>
    <col min="3336" max="3336" width="10.140625" style="5" customWidth="1"/>
    <col min="3337" max="3337" width="12.42578125" style="5" customWidth="1"/>
    <col min="3338" max="3339" width="9.140625" style="5"/>
    <col min="3340" max="3340" width="15" style="5" customWidth="1"/>
    <col min="3341" max="3584" width="9.140625" style="5"/>
    <col min="3585" max="3585" width="2.28515625" style="5" customWidth="1"/>
    <col min="3586" max="3586" width="5.7109375" style="5" customWidth="1"/>
    <col min="3587" max="3587" width="43.85546875" style="5" customWidth="1"/>
    <col min="3588" max="3588" width="10.85546875" style="5" customWidth="1"/>
    <col min="3589" max="3589" width="10.42578125" style="5" customWidth="1"/>
    <col min="3590" max="3590" width="7.140625" style="5" customWidth="1"/>
    <col min="3591" max="3591" width="9.85546875" style="5" customWidth="1"/>
    <col min="3592" max="3592" width="10.140625" style="5" customWidth="1"/>
    <col min="3593" max="3593" width="12.42578125" style="5" customWidth="1"/>
    <col min="3594" max="3595" width="9.140625" style="5"/>
    <col min="3596" max="3596" width="15" style="5" customWidth="1"/>
    <col min="3597" max="3840" width="9.140625" style="5"/>
    <col min="3841" max="3841" width="2.28515625" style="5" customWidth="1"/>
    <col min="3842" max="3842" width="5.7109375" style="5" customWidth="1"/>
    <col min="3843" max="3843" width="43.85546875" style="5" customWidth="1"/>
    <col min="3844" max="3844" width="10.85546875" style="5" customWidth="1"/>
    <col min="3845" max="3845" width="10.42578125" style="5" customWidth="1"/>
    <col min="3846" max="3846" width="7.140625" style="5" customWidth="1"/>
    <col min="3847" max="3847" width="9.85546875" style="5" customWidth="1"/>
    <col min="3848" max="3848" width="10.140625" style="5" customWidth="1"/>
    <col min="3849" max="3849" width="12.42578125" style="5" customWidth="1"/>
    <col min="3850" max="3851" width="9.140625" style="5"/>
    <col min="3852" max="3852" width="15" style="5" customWidth="1"/>
    <col min="3853" max="4096" width="9.140625" style="5"/>
    <col min="4097" max="4097" width="2.28515625" style="5" customWidth="1"/>
    <col min="4098" max="4098" width="5.7109375" style="5" customWidth="1"/>
    <col min="4099" max="4099" width="43.85546875" style="5" customWidth="1"/>
    <col min="4100" max="4100" width="10.85546875" style="5" customWidth="1"/>
    <col min="4101" max="4101" width="10.42578125" style="5" customWidth="1"/>
    <col min="4102" max="4102" width="7.140625" style="5" customWidth="1"/>
    <col min="4103" max="4103" width="9.85546875" style="5" customWidth="1"/>
    <col min="4104" max="4104" width="10.140625" style="5" customWidth="1"/>
    <col min="4105" max="4105" width="12.42578125" style="5" customWidth="1"/>
    <col min="4106" max="4107" width="9.140625" style="5"/>
    <col min="4108" max="4108" width="15" style="5" customWidth="1"/>
    <col min="4109" max="4352" width="9.140625" style="5"/>
    <col min="4353" max="4353" width="2.28515625" style="5" customWidth="1"/>
    <col min="4354" max="4354" width="5.7109375" style="5" customWidth="1"/>
    <col min="4355" max="4355" width="43.85546875" style="5" customWidth="1"/>
    <col min="4356" max="4356" width="10.85546875" style="5" customWidth="1"/>
    <col min="4357" max="4357" width="10.42578125" style="5" customWidth="1"/>
    <col min="4358" max="4358" width="7.140625" style="5" customWidth="1"/>
    <col min="4359" max="4359" width="9.85546875" style="5" customWidth="1"/>
    <col min="4360" max="4360" width="10.140625" style="5" customWidth="1"/>
    <col min="4361" max="4361" width="12.42578125" style="5" customWidth="1"/>
    <col min="4362" max="4363" width="9.140625" style="5"/>
    <col min="4364" max="4364" width="15" style="5" customWidth="1"/>
    <col min="4365" max="4608" width="9.140625" style="5"/>
    <col min="4609" max="4609" width="2.28515625" style="5" customWidth="1"/>
    <col min="4610" max="4610" width="5.7109375" style="5" customWidth="1"/>
    <col min="4611" max="4611" width="43.85546875" style="5" customWidth="1"/>
    <col min="4612" max="4612" width="10.85546875" style="5" customWidth="1"/>
    <col min="4613" max="4613" width="10.42578125" style="5" customWidth="1"/>
    <col min="4614" max="4614" width="7.140625" style="5" customWidth="1"/>
    <col min="4615" max="4615" width="9.85546875" style="5" customWidth="1"/>
    <col min="4616" max="4616" width="10.140625" style="5" customWidth="1"/>
    <col min="4617" max="4617" width="12.42578125" style="5" customWidth="1"/>
    <col min="4618" max="4619" width="9.140625" style="5"/>
    <col min="4620" max="4620" width="15" style="5" customWidth="1"/>
    <col min="4621" max="4864" width="9.140625" style="5"/>
    <col min="4865" max="4865" width="2.28515625" style="5" customWidth="1"/>
    <col min="4866" max="4866" width="5.7109375" style="5" customWidth="1"/>
    <col min="4867" max="4867" width="43.85546875" style="5" customWidth="1"/>
    <col min="4868" max="4868" width="10.85546875" style="5" customWidth="1"/>
    <col min="4869" max="4869" width="10.42578125" style="5" customWidth="1"/>
    <col min="4870" max="4870" width="7.140625" style="5" customWidth="1"/>
    <col min="4871" max="4871" width="9.85546875" style="5" customWidth="1"/>
    <col min="4872" max="4872" width="10.140625" style="5" customWidth="1"/>
    <col min="4873" max="4873" width="12.42578125" style="5" customWidth="1"/>
    <col min="4874" max="4875" width="9.140625" style="5"/>
    <col min="4876" max="4876" width="15" style="5" customWidth="1"/>
    <col min="4877" max="5120" width="9.140625" style="5"/>
    <col min="5121" max="5121" width="2.28515625" style="5" customWidth="1"/>
    <col min="5122" max="5122" width="5.7109375" style="5" customWidth="1"/>
    <col min="5123" max="5123" width="43.85546875" style="5" customWidth="1"/>
    <col min="5124" max="5124" width="10.85546875" style="5" customWidth="1"/>
    <col min="5125" max="5125" width="10.42578125" style="5" customWidth="1"/>
    <col min="5126" max="5126" width="7.140625" style="5" customWidth="1"/>
    <col min="5127" max="5127" width="9.85546875" style="5" customWidth="1"/>
    <col min="5128" max="5128" width="10.140625" style="5" customWidth="1"/>
    <col min="5129" max="5129" width="12.42578125" style="5" customWidth="1"/>
    <col min="5130" max="5131" width="9.140625" style="5"/>
    <col min="5132" max="5132" width="15" style="5" customWidth="1"/>
    <col min="5133" max="5376" width="9.140625" style="5"/>
    <col min="5377" max="5377" width="2.28515625" style="5" customWidth="1"/>
    <col min="5378" max="5378" width="5.7109375" style="5" customWidth="1"/>
    <col min="5379" max="5379" width="43.85546875" style="5" customWidth="1"/>
    <col min="5380" max="5380" width="10.85546875" style="5" customWidth="1"/>
    <col min="5381" max="5381" width="10.42578125" style="5" customWidth="1"/>
    <col min="5382" max="5382" width="7.140625" style="5" customWidth="1"/>
    <col min="5383" max="5383" width="9.85546875" style="5" customWidth="1"/>
    <col min="5384" max="5384" width="10.140625" style="5" customWidth="1"/>
    <col min="5385" max="5385" width="12.42578125" style="5" customWidth="1"/>
    <col min="5386" max="5387" width="9.140625" style="5"/>
    <col min="5388" max="5388" width="15" style="5" customWidth="1"/>
    <col min="5389" max="5632" width="9.140625" style="5"/>
    <col min="5633" max="5633" width="2.28515625" style="5" customWidth="1"/>
    <col min="5634" max="5634" width="5.7109375" style="5" customWidth="1"/>
    <col min="5635" max="5635" width="43.85546875" style="5" customWidth="1"/>
    <col min="5636" max="5636" width="10.85546875" style="5" customWidth="1"/>
    <col min="5637" max="5637" width="10.42578125" style="5" customWidth="1"/>
    <col min="5638" max="5638" width="7.140625" style="5" customWidth="1"/>
    <col min="5639" max="5639" width="9.85546875" style="5" customWidth="1"/>
    <col min="5640" max="5640" width="10.140625" style="5" customWidth="1"/>
    <col min="5641" max="5641" width="12.42578125" style="5" customWidth="1"/>
    <col min="5642" max="5643" width="9.140625" style="5"/>
    <col min="5644" max="5644" width="15" style="5" customWidth="1"/>
    <col min="5645" max="5888" width="9.140625" style="5"/>
    <col min="5889" max="5889" width="2.28515625" style="5" customWidth="1"/>
    <col min="5890" max="5890" width="5.7109375" style="5" customWidth="1"/>
    <col min="5891" max="5891" width="43.85546875" style="5" customWidth="1"/>
    <col min="5892" max="5892" width="10.85546875" style="5" customWidth="1"/>
    <col min="5893" max="5893" width="10.42578125" style="5" customWidth="1"/>
    <col min="5894" max="5894" width="7.140625" style="5" customWidth="1"/>
    <col min="5895" max="5895" width="9.85546875" style="5" customWidth="1"/>
    <col min="5896" max="5896" width="10.140625" style="5" customWidth="1"/>
    <col min="5897" max="5897" width="12.42578125" style="5" customWidth="1"/>
    <col min="5898" max="5899" width="9.140625" style="5"/>
    <col min="5900" max="5900" width="15" style="5" customWidth="1"/>
    <col min="5901" max="6144" width="9.140625" style="5"/>
    <col min="6145" max="6145" width="2.28515625" style="5" customWidth="1"/>
    <col min="6146" max="6146" width="5.7109375" style="5" customWidth="1"/>
    <col min="6147" max="6147" width="43.85546875" style="5" customWidth="1"/>
    <col min="6148" max="6148" width="10.85546875" style="5" customWidth="1"/>
    <col min="6149" max="6149" width="10.42578125" style="5" customWidth="1"/>
    <col min="6150" max="6150" width="7.140625" style="5" customWidth="1"/>
    <col min="6151" max="6151" width="9.85546875" style="5" customWidth="1"/>
    <col min="6152" max="6152" width="10.140625" style="5" customWidth="1"/>
    <col min="6153" max="6153" width="12.42578125" style="5" customWidth="1"/>
    <col min="6154" max="6155" width="9.140625" style="5"/>
    <col min="6156" max="6156" width="15" style="5" customWidth="1"/>
    <col min="6157" max="6400" width="9.140625" style="5"/>
    <col min="6401" max="6401" width="2.28515625" style="5" customWidth="1"/>
    <col min="6402" max="6402" width="5.7109375" style="5" customWidth="1"/>
    <col min="6403" max="6403" width="43.85546875" style="5" customWidth="1"/>
    <col min="6404" max="6404" width="10.85546875" style="5" customWidth="1"/>
    <col min="6405" max="6405" width="10.42578125" style="5" customWidth="1"/>
    <col min="6406" max="6406" width="7.140625" style="5" customWidth="1"/>
    <col min="6407" max="6407" width="9.85546875" style="5" customWidth="1"/>
    <col min="6408" max="6408" width="10.140625" style="5" customWidth="1"/>
    <col min="6409" max="6409" width="12.42578125" style="5" customWidth="1"/>
    <col min="6410" max="6411" width="9.140625" style="5"/>
    <col min="6412" max="6412" width="15" style="5" customWidth="1"/>
    <col min="6413" max="6656" width="9.140625" style="5"/>
    <col min="6657" max="6657" width="2.28515625" style="5" customWidth="1"/>
    <col min="6658" max="6658" width="5.7109375" style="5" customWidth="1"/>
    <col min="6659" max="6659" width="43.85546875" style="5" customWidth="1"/>
    <col min="6660" max="6660" width="10.85546875" style="5" customWidth="1"/>
    <col min="6661" max="6661" width="10.42578125" style="5" customWidth="1"/>
    <col min="6662" max="6662" width="7.140625" style="5" customWidth="1"/>
    <col min="6663" max="6663" width="9.85546875" style="5" customWidth="1"/>
    <col min="6664" max="6664" width="10.140625" style="5" customWidth="1"/>
    <col min="6665" max="6665" width="12.42578125" style="5" customWidth="1"/>
    <col min="6666" max="6667" width="9.140625" style="5"/>
    <col min="6668" max="6668" width="15" style="5" customWidth="1"/>
    <col min="6669" max="6912" width="9.140625" style="5"/>
    <col min="6913" max="6913" width="2.28515625" style="5" customWidth="1"/>
    <col min="6914" max="6914" width="5.7109375" style="5" customWidth="1"/>
    <col min="6915" max="6915" width="43.85546875" style="5" customWidth="1"/>
    <col min="6916" max="6916" width="10.85546875" style="5" customWidth="1"/>
    <col min="6917" max="6917" width="10.42578125" style="5" customWidth="1"/>
    <col min="6918" max="6918" width="7.140625" style="5" customWidth="1"/>
    <col min="6919" max="6919" width="9.85546875" style="5" customWidth="1"/>
    <col min="6920" max="6920" width="10.140625" style="5" customWidth="1"/>
    <col min="6921" max="6921" width="12.42578125" style="5" customWidth="1"/>
    <col min="6922" max="6923" width="9.140625" style="5"/>
    <col min="6924" max="6924" width="15" style="5" customWidth="1"/>
    <col min="6925" max="7168" width="9.140625" style="5"/>
    <col min="7169" max="7169" width="2.28515625" style="5" customWidth="1"/>
    <col min="7170" max="7170" width="5.7109375" style="5" customWidth="1"/>
    <col min="7171" max="7171" width="43.85546875" style="5" customWidth="1"/>
    <col min="7172" max="7172" width="10.85546875" style="5" customWidth="1"/>
    <col min="7173" max="7173" width="10.42578125" style="5" customWidth="1"/>
    <col min="7174" max="7174" width="7.140625" style="5" customWidth="1"/>
    <col min="7175" max="7175" width="9.85546875" style="5" customWidth="1"/>
    <col min="7176" max="7176" width="10.140625" style="5" customWidth="1"/>
    <col min="7177" max="7177" width="12.42578125" style="5" customWidth="1"/>
    <col min="7178" max="7179" width="9.140625" style="5"/>
    <col min="7180" max="7180" width="15" style="5" customWidth="1"/>
    <col min="7181" max="7424" width="9.140625" style="5"/>
    <col min="7425" max="7425" width="2.28515625" style="5" customWidth="1"/>
    <col min="7426" max="7426" width="5.7109375" style="5" customWidth="1"/>
    <col min="7427" max="7427" width="43.85546875" style="5" customWidth="1"/>
    <col min="7428" max="7428" width="10.85546875" style="5" customWidth="1"/>
    <col min="7429" max="7429" width="10.42578125" style="5" customWidth="1"/>
    <col min="7430" max="7430" width="7.140625" style="5" customWidth="1"/>
    <col min="7431" max="7431" width="9.85546875" style="5" customWidth="1"/>
    <col min="7432" max="7432" width="10.140625" style="5" customWidth="1"/>
    <col min="7433" max="7433" width="12.42578125" style="5" customWidth="1"/>
    <col min="7434" max="7435" width="9.140625" style="5"/>
    <col min="7436" max="7436" width="15" style="5" customWidth="1"/>
    <col min="7437" max="7680" width="9.140625" style="5"/>
    <col min="7681" max="7681" width="2.28515625" style="5" customWidth="1"/>
    <col min="7682" max="7682" width="5.7109375" style="5" customWidth="1"/>
    <col min="7683" max="7683" width="43.85546875" style="5" customWidth="1"/>
    <col min="7684" max="7684" width="10.85546875" style="5" customWidth="1"/>
    <col min="7685" max="7685" width="10.42578125" style="5" customWidth="1"/>
    <col min="7686" max="7686" width="7.140625" style="5" customWidth="1"/>
    <col min="7687" max="7687" width="9.85546875" style="5" customWidth="1"/>
    <col min="7688" max="7688" width="10.140625" style="5" customWidth="1"/>
    <col min="7689" max="7689" width="12.42578125" style="5" customWidth="1"/>
    <col min="7690" max="7691" width="9.140625" style="5"/>
    <col min="7692" max="7692" width="15" style="5" customWidth="1"/>
    <col min="7693" max="7936" width="9.140625" style="5"/>
    <col min="7937" max="7937" width="2.28515625" style="5" customWidth="1"/>
    <col min="7938" max="7938" width="5.7109375" style="5" customWidth="1"/>
    <col min="7939" max="7939" width="43.85546875" style="5" customWidth="1"/>
    <col min="7940" max="7940" width="10.85546875" style="5" customWidth="1"/>
    <col min="7941" max="7941" width="10.42578125" style="5" customWidth="1"/>
    <col min="7942" max="7942" width="7.140625" style="5" customWidth="1"/>
    <col min="7943" max="7943" width="9.85546875" style="5" customWidth="1"/>
    <col min="7944" max="7944" width="10.140625" style="5" customWidth="1"/>
    <col min="7945" max="7945" width="12.42578125" style="5" customWidth="1"/>
    <col min="7946" max="7947" width="9.140625" style="5"/>
    <col min="7948" max="7948" width="15" style="5" customWidth="1"/>
    <col min="7949" max="8192" width="9.140625" style="5"/>
    <col min="8193" max="8193" width="2.28515625" style="5" customWidth="1"/>
    <col min="8194" max="8194" width="5.7109375" style="5" customWidth="1"/>
    <col min="8195" max="8195" width="43.85546875" style="5" customWidth="1"/>
    <col min="8196" max="8196" width="10.85546875" style="5" customWidth="1"/>
    <col min="8197" max="8197" width="10.42578125" style="5" customWidth="1"/>
    <col min="8198" max="8198" width="7.140625" style="5" customWidth="1"/>
    <col min="8199" max="8199" width="9.85546875" style="5" customWidth="1"/>
    <col min="8200" max="8200" width="10.140625" style="5" customWidth="1"/>
    <col min="8201" max="8201" width="12.42578125" style="5" customWidth="1"/>
    <col min="8202" max="8203" width="9.140625" style="5"/>
    <col min="8204" max="8204" width="15" style="5" customWidth="1"/>
    <col min="8205" max="8448" width="9.140625" style="5"/>
    <col min="8449" max="8449" width="2.28515625" style="5" customWidth="1"/>
    <col min="8450" max="8450" width="5.7109375" style="5" customWidth="1"/>
    <col min="8451" max="8451" width="43.85546875" style="5" customWidth="1"/>
    <col min="8452" max="8452" width="10.85546875" style="5" customWidth="1"/>
    <col min="8453" max="8453" width="10.42578125" style="5" customWidth="1"/>
    <col min="8454" max="8454" width="7.140625" style="5" customWidth="1"/>
    <col min="8455" max="8455" width="9.85546875" style="5" customWidth="1"/>
    <col min="8456" max="8456" width="10.140625" style="5" customWidth="1"/>
    <col min="8457" max="8457" width="12.42578125" style="5" customWidth="1"/>
    <col min="8458" max="8459" width="9.140625" style="5"/>
    <col min="8460" max="8460" width="15" style="5" customWidth="1"/>
    <col min="8461" max="8704" width="9.140625" style="5"/>
    <col min="8705" max="8705" width="2.28515625" style="5" customWidth="1"/>
    <col min="8706" max="8706" width="5.7109375" style="5" customWidth="1"/>
    <col min="8707" max="8707" width="43.85546875" style="5" customWidth="1"/>
    <col min="8708" max="8708" width="10.85546875" style="5" customWidth="1"/>
    <col min="8709" max="8709" width="10.42578125" style="5" customWidth="1"/>
    <col min="8710" max="8710" width="7.140625" style="5" customWidth="1"/>
    <col min="8711" max="8711" width="9.85546875" style="5" customWidth="1"/>
    <col min="8712" max="8712" width="10.140625" style="5" customWidth="1"/>
    <col min="8713" max="8713" width="12.42578125" style="5" customWidth="1"/>
    <col min="8714" max="8715" width="9.140625" style="5"/>
    <col min="8716" max="8716" width="15" style="5" customWidth="1"/>
    <col min="8717" max="8960" width="9.140625" style="5"/>
    <col min="8961" max="8961" width="2.28515625" style="5" customWidth="1"/>
    <col min="8962" max="8962" width="5.7109375" style="5" customWidth="1"/>
    <col min="8963" max="8963" width="43.85546875" style="5" customWidth="1"/>
    <col min="8964" max="8964" width="10.85546875" style="5" customWidth="1"/>
    <col min="8965" max="8965" width="10.42578125" style="5" customWidth="1"/>
    <col min="8966" max="8966" width="7.140625" style="5" customWidth="1"/>
    <col min="8967" max="8967" width="9.85546875" style="5" customWidth="1"/>
    <col min="8968" max="8968" width="10.140625" style="5" customWidth="1"/>
    <col min="8969" max="8969" width="12.42578125" style="5" customWidth="1"/>
    <col min="8970" max="8971" width="9.140625" style="5"/>
    <col min="8972" max="8972" width="15" style="5" customWidth="1"/>
    <col min="8973" max="9216" width="9.140625" style="5"/>
    <col min="9217" max="9217" width="2.28515625" style="5" customWidth="1"/>
    <col min="9218" max="9218" width="5.7109375" style="5" customWidth="1"/>
    <col min="9219" max="9219" width="43.85546875" style="5" customWidth="1"/>
    <col min="9220" max="9220" width="10.85546875" style="5" customWidth="1"/>
    <col min="9221" max="9221" width="10.42578125" style="5" customWidth="1"/>
    <col min="9222" max="9222" width="7.140625" style="5" customWidth="1"/>
    <col min="9223" max="9223" width="9.85546875" style="5" customWidth="1"/>
    <col min="9224" max="9224" width="10.140625" style="5" customWidth="1"/>
    <col min="9225" max="9225" width="12.42578125" style="5" customWidth="1"/>
    <col min="9226" max="9227" width="9.140625" style="5"/>
    <col min="9228" max="9228" width="15" style="5" customWidth="1"/>
    <col min="9229" max="9472" width="9.140625" style="5"/>
    <col min="9473" max="9473" width="2.28515625" style="5" customWidth="1"/>
    <col min="9474" max="9474" width="5.7109375" style="5" customWidth="1"/>
    <col min="9475" max="9475" width="43.85546875" style="5" customWidth="1"/>
    <col min="9476" max="9476" width="10.85546875" style="5" customWidth="1"/>
    <col min="9477" max="9477" width="10.42578125" style="5" customWidth="1"/>
    <col min="9478" max="9478" width="7.140625" style="5" customWidth="1"/>
    <col min="9479" max="9479" width="9.85546875" style="5" customWidth="1"/>
    <col min="9480" max="9480" width="10.140625" style="5" customWidth="1"/>
    <col min="9481" max="9481" width="12.42578125" style="5" customWidth="1"/>
    <col min="9482" max="9483" width="9.140625" style="5"/>
    <col min="9484" max="9484" width="15" style="5" customWidth="1"/>
    <col min="9485" max="9728" width="9.140625" style="5"/>
    <col min="9729" max="9729" width="2.28515625" style="5" customWidth="1"/>
    <col min="9730" max="9730" width="5.7109375" style="5" customWidth="1"/>
    <col min="9731" max="9731" width="43.85546875" style="5" customWidth="1"/>
    <col min="9732" max="9732" width="10.85546875" style="5" customWidth="1"/>
    <col min="9733" max="9733" width="10.42578125" style="5" customWidth="1"/>
    <col min="9734" max="9734" width="7.140625" style="5" customWidth="1"/>
    <col min="9735" max="9735" width="9.85546875" style="5" customWidth="1"/>
    <col min="9736" max="9736" width="10.140625" style="5" customWidth="1"/>
    <col min="9737" max="9737" width="12.42578125" style="5" customWidth="1"/>
    <col min="9738" max="9739" width="9.140625" style="5"/>
    <col min="9740" max="9740" width="15" style="5" customWidth="1"/>
    <col min="9741" max="9984" width="9.140625" style="5"/>
    <col min="9985" max="9985" width="2.28515625" style="5" customWidth="1"/>
    <col min="9986" max="9986" width="5.7109375" style="5" customWidth="1"/>
    <col min="9987" max="9987" width="43.85546875" style="5" customWidth="1"/>
    <col min="9988" max="9988" width="10.85546875" style="5" customWidth="1"/>
    <col min="9989" max="9989" width="10.42578125" style="5" customWidth="1"/>
    <col min="9990" max="9990" width="7.140625" style="5" customWidth="1"/>
    <col min="9991" max="9991" width="9.85546875" style="5" customWidth="1"/>
    <col min="9992" max="9992" width="10.140625" style="5" customWidth="1"/>
    <col min="9993" max="9993" width="12.42578125" style="5" customWidth="1"/>
    <col min="9994" max="9995" width="9.140625" style="5"/>
    <col min="9996" max="9996" width="15" style="5" customWidth="1"/>
    <col min="9997" max="10240" width="9.140625" style="5"/>
    <col min="10241" max="10241" width="2.28515625" style="5" customWidth="1"/>
    <col min="10242" max="10242" width="5.7109375" style="5" customWidth="1"/>
    <col min="10243" max="10243" width="43.85546875" style="5" customWidth="1"/>
    <col min="10244" max="10244" width="10.85546875" style="5" customWidth="1"/>
    <col min="10245" max="10245" width="10.42578125" style="5" customWidth="1"/>
    <col min="10246" max="10246" width="7.140625" style="5" customWidth="1"/>
    <col min="10247" max="10247" width="9.85546875" style="5" customWidth="1"/>
    <col min="10248" max="10248" width="10.140625" style="5" customWidth="1"/>
    <col min="10249" max="10249" width="12.42578125" style="5" customWidth="1"/>
    <col min="10250" max="10251" width="9.140625" style="5"/>
    <col min="10252" max="10252" width="15" style="5" customWidth="1"/>
    <col min="10253" max="10496" width="9.140625" style="5"/>
    <col min="10497" max="10497" width="2.28515625" style="5" customWidth="1"/>
    <col min="10498" max="10498" width="5.7109375" style="5" customWidth="1"/>
    <col min="10499" max="10499" width="43.85546875" style="5" customWidth="1"/>
    <col min="10500" max="10500" width="10.85546875" style="5" customWidth="1"/>
    <col min="10501" max="10501" width="10.42578125" style="5" customWidth="1"/>
    <col min="10502" max="10502" width="7.140625" style="5" customWidth="1"/>
    <col min="10503" max="10503" width="9.85546875" style="5" customWidth="1"/>
    <col min="10504" max="10504" width="10.140625" style="5" customWidth="1"/>
    <col min="10505" max="10505" width="12.42578125" style="5" customWidth="1"/>
    <col min="10506" max="10507" width="9.140625" style="5"/>
    <col min="10508" max="10508" width="15" style="5" customWidth="1"/>
    <col min="10509" max="10752" width="9.140625" style="5"/>
    <col min="10753" max="10753" width="2.28515625" style="5" customWidth="1"/>
    <col min="10754" max="10754" width="5.7109375" style="5" customWidth="1"/>
    <col min="10755" max="10755" width="43.85546875" style="5" customWidth="1"/>
    <col min="10756" max="10756" width="10.85546875" style="5" customWidth="1"/>
    <col min="10757" max="10757" width="10.42578125" style="5" customWidth="1"/>
    <col min="10758" max="10758" width="7.140625" style="5" customWidth="1"/>
    <col min="10759" max="10759" width="9.85546875" style="5" customWidth="1"/>
    <col min="10760" max="10760" width="10.140625" style="5" customWidth="1"/>
    <col min="10761" max="10761" width="12.42578125" style="5" customWidth="1"/>
    <col min="10762" max="10763" width="9.140625" style="5"/>
    <col min="10764" max="10764" width="15" style="5" customWidth="1"/>
    <col min="10765" max="11008" width="9.140625" style="5"/>
    <col min="11009" max="11009" width="2.28515625" style="5" customWidth="1"/>
    <col min="11010" max="11010" width="5.7109375" style="5" customWidth="1"/>
    <col min="11011" max="11011" width="43.85546875" style="5" customWidth="1"/>
    <col min="11012" max="11012" width="10.85546875" style="5" customWidth="1"/>
    <col min="11013" max="11013" width="10.42578125" style="5" customWidth="1"/>
    <col min="11014" max="11014" width="7.140625" style="5" customWidth="1"/>
    <col min="11015" max="11015" width="9.85546875" style="5" customWidth="1"/>
    <col min="11016" max="11016" width="10.140625" style="5" customWidth="1"/>
    <col min="11017" max="11017" width="12.42578125" style="5" customWidth="1"/>
    <col min="11018" max="11019" width="9.140625" style="5"/>
    <col min="11020" max="11020" width="15" style="5" customWidth="1"/>
    <col min="11021" max="11264" width="9.140625" style="5"/>
    <col min="11265" max="11265" width="2.28515625" style="5" customWidth="1"/>
    <col min="11266" max="11266" width="5.7109375" style="5" customWidth="1"/>
    <col min="11267" max="11267" width="43.85546875" style="5" customWidth="1"/>
    <col min="11268" max="11268" width="10.85546875" style="5" customWidth="1"/>
    <col min="11269" max="11269" width="10.42578125" style="5" customWidth="1"/>
    <col min="11270" max="11270" width="7.140625" style="5" customWidth="1"/>
    <col min="11271" max="11271" width="9.85546875" style="5" customWidth="1"/>
    <col min="11272" max="11272" width="10.140625" style="5" customWidth="1"/>
    <col min="11273" max="11273" width="12.42578125" style="5" customWidth="1"/>
    <col min="11274" max="11275" width="9.140625" style="5"/>
    <col min="11276" max="11276" width="15" style="5" customWidth="1"/>
    <col min="11277" max="11520" width="9.140625" style="5"/>
    <col min="11521" max="11521" width="2.28515625" style="5" customWidth="1"/>
    <col min="11522" max="11522" width="5.7109375" style="5" customWidth="1"/>
    <col min="11523" max="11523" width="43.85546875" style="5" customWidth="1"/>
    <col min="11524" max="11524" width="10.85546875" style="5" customWidth="1"/>
    <col min="11525" max="11525" width="10.42578125" style="5" customWidth="1"/>
    <col min="11526" max="11526" width="7.140625" style="5" customWidth="1"/>
    <col min="11527" max="11527" width="9.85546875" style="5" customWidth="1"/>
    <col min="11528" max="11528" width="10.140625" style="5" customWidth="1"/>
    <col min="11529" max="11529" width="12.42578125" style="5" customWidth="1"/>
    <col min="11530" max="11531" width="9.140625" style="5"/>
    <col min="11532" max="11532" width="15" style="5" customWidth="1"/>
    <col min="11533" max="11776" width="9.140625" style="5"/>
    <col min="11777" max="11777" width="2.28515625" style="5" customWidth="1"/>
    <col min="11778" max="11778" width="5.7109375" style="5" customWidth="1"/>
    <col min="11779" max="11779" width="43.85546875" style="5" customWidth="1"/>
    <col min="11780" max="11780" width="10.85546875" style="5" customWidth="1"/>
    <col min="11781" max="11781" width="10.42578125" style="5" customWidth="1"/>
    <col min="11782" max="11782" width="7.140625" style="5" customWidth="1"/>
    <col min="11783" max="11783" width="9.85546875" style="5" customWidth="1"/>
    <col min="11784" max="11784" width="10.140625" style="5" customWidth="1"/>
    <col min="11785" max="11785" width="12.42578125" style="5" customWidth="1"/>
    <col min="11786" max="11787" width="9.140625" style="5"/>
    <col min="11788" max="11788" width="15" style="5" customWidth="1"/>
    <col min="11789" max="12032" width="9.140625" style="5"/>
    <col min="12033" max="12033" width="2.28515625" style="5" customWidth="1"/>
    <col min="12034" max="12034" width="5.7109375" style="5" customWidth="1"/>
    <col min="12035" max="12035" width="43.85546875" style="5" customWidth="1"/>
    <col min="12036" max="12036" width="10.85546875" style="5" customWidth="1"/>
    <col min="12037" max="12037" width="10.42578125" style="5" customWidth="1"/>
    <col min="12038" max="12038" width="7.140625" style="5" customWidth="1"/>
    <col min="12039" max="12039" width="9.85546875" style="5" customWidth="1"/>
    <col min="12040" max="12040" width="10.140625" style="5" customWidth="1"/>
    <col min="12041" max="12041" width="12.42578125" style="5" customWidth="1"/>
    <col min="12042" max="12043" width="9.140625" style="5"/>
    <col min="12044" max="12044" width="15" style="5" customWidth="1"/>
    <col min="12045" max="12288" width="9.140625" style="5"/>
    <col min="12289" max="12289" width="2.28515625" style="5" customWidth="1"/>
    <col min="12290" max="12290" width="5.7109375" style="5" customWidth="1"/>
    <col min="12291" max="12291" width="43.85546875" style="5" customWidth="1"/>
    <col min="12292" max="12292" width="10.85546875" style="5" customWidth="1"/>
    <col min="12293" max="12293" width="10.42578125" style="5" customWidth="1"/>
    <col min="12294" max="12294" width="7.140625" style="5" customWidth="1"/>
    <col min="12295" max="12295" width="9.85546875" style="5" customWidth="1"/>
    <col min="12296" max="12296" width="10.140625" style="5" customWidth="1"/>
    <col min="12297" max="12297" width="12.42578125" style="5" customWidth="1"/>
    <col min="12298" max="12299" width="9.140625" style="5"/>
    <col min="12300" max="12300" width="15" style="5" customWidth="1"/>
    <col min="12301" max="12544" width="9.140625" style="5"/>
    <col min="12545" max="12545" width="2.28515625" style="5" customWidth="1"/>
    <col min="12546" max="12546" width="5.7109375" style="5" customWidth="1"/>
    <col min="12547" max="12547" width="43.85546875" style="5" customWidth="1"/>
    <col min="12548" max="12548" width="10.85546875" style="5" customWidth="1"/>
    <col min="12549" max="12549" width="10.42578125" style="5" customWidth="1"/>
    <col min="12550" max="12550" width="7.140625" style="5" customWidth="1"/>
    <col min="12551" max="12551" width="9.85546875" style="5" customWidth="1"/>
    <col min="12552" max="12552" width="10.140625" style="5" customWidth="1"/>
    <col min="12553" max="12553" width="12.42578125" style="5" customWidth="1"/>
    <col min="12554" max="12555" width="9.140625" style="5"/>
    <col min="12556" max="12556" width="15" style="5" customWidth="1"/>
    <col min="12557" max="12800" width="9.140625" style="5"/>
    <col min="12801" max="12801" width="2.28515625" style="5" customWidth="1"/>
    <col min="12802" max="12802" width="5.7109375" style="5" customWidth="1"/>
    <col min="12803" max="12803" width="43.85546875" style="5" customWidth="1"/>
    <col min="12804" max="12804" width="10.85546875" style="5" customWidth="1"/>
    <col min="12805" max="12805" width="10.42578125" style="5" customWidth="1"/>
    <col min="12806" max="12806" width="7.140625" style="5" customWidth="1"/>
    <col min="12807" max="12807" width="9.85546875" style="5" customWidth="1"/>
    <col min="12808" max="12808" width="10.140625" style="5" customWidth="1"/>
    <col min="12809" max="12809" width="12.42578125" style="5" customWidth="1"/>
    <col min="12810" max="12811" width="9.140625" style="5"/>
    <col min="12812" max="12812" width="15" style="5" customWidth="1"/>
    <col min="12813" max="13056" width="9.140625" style="5"/>
    <col min="13057" max="13057" width="2.28515625" style="5" customWidth="1"/>
    <col min="13058" max="13058" width="5.7109375" style="5" customWidth="1"/>
    <col min="13059" max="13059" width="43.85546875" style="5" customWidth="1"/>
    <col min="13060" max="13060" width="10.85546875" style="5" customWidth="1"/>
    <col min="13061" max="13061" width="10.42578125" style="5" customWidth="1"/>
    <col min="13062" max="13062" width="7.140625" style="5" customWidth="1"/>
    <col min="13063" max="13063" width="9.85546875" style="5" customWidth="1"/>
    <col min="13064" max="13064" width="10.140625" style="5" customWidth="1"/>
    <col min="13065" max="13065" width="12.42578125" style="5" customWidth="1"/>
    <col min="13066" max="13067" width="9.140625" style="5"/>
    <col min="13068" max="13068" width="15" style="5" customWidth="1"/>
    <col min="13069" max="13312" width="9.140625" style="5"/>
    <col min="13313" max="13313" width="2.28515625" style="5" customWidth="1"/>
    <col min="13314" max="13314" width="5.7109375" style="5" customWidth="1"/>
    <col min="13315" max="13315" width="43.85546875" style="5" customWidth="1"/>
    <col min="13316" max="13316" width="10.85546875" style="5" customWidth="1"/>
    <col min="13317" max="13317" width="10.42578125" style="5" customWidth="1"/>
    <col min="13318" max="13318" width="7.140625" style="5" customWidth="1"/>
    <col min="13319" max="13319" width="9.85546875" style="5" customWidth="1"/>
    <col min="13320" max="13320" width="10.140625" style="5" customWidth="1"/>
    <col min="13321" max="13321" width="12.42578125" style="5" customWidth="1"/>
    <col min="13322" max="13323" width="9.140625" style="5"/>
    <col min="13324" max="13324" width="15" style="5" customWidth="1"/>
    <col min="13325" max="13568" width="9.140625" style="5"/>
    <col min="13569" max="13569" width="2.28515625" style="5" customWidth="1"/>
    <col min="13570" max="13570" width="5.7109375" style="5" customWidth="1"/>
    <col min="13571" max="13571" width="43.85546875" style="5" customWidth="1"/>
    <col min="13572" max="13572" width="10.85546875" style="5" customWidth="1"/>
    <col min="13573" max="13573" width="10.42578125" style="5" customWidth="1"/>
    <col min="13574" max="13574" width="7.140625" style="5" customWidth="1"/>
    <col min="13575" max="13575" width="9.85546875" style="5" customWidth="1"/>
    <col min="13576" max="13576" width="10.140625" style="5" customWidth="1"/>
    <col min="13577" max="13577" width="12.42578125" style="5" customWidth="1"/>
    <col min="13578" max="13579" width="9.140625" style="5"/>
    <col min="13580" max="13580" width="15" style="5" customWidth="1"/>
    <col min="13581" max="13824" width="9.140625" style="5"/>
    <col min="13825" max="13825" width="2.28515625" style="5" customWidth="1"/>
    <col min="13826" max="13826" width="5.7109375" style="5" customWidth="1"/>
    <col min="13827" max="13827" width="43.85546875" style="5" customWidth="1"/>
    <col min="13828" max="13828" width="10.85546875" style="5" customWidth="1"/>
    <col min="13829" max="13829" width="10.42578125" style="5" customWidth="1"/>
    <col min="13830" max="13830" width="7.140625" style="5" customWidth="1"/>
    <col min="13831" max="13831" width="9.85546875" style="5" customWidth="1"/>
    <col min="13832" max="13832" width="10.140625" style="5" customWidth="1"/>
    <col min="13833" max="13833" width="12.42578125" style="5" customWidth="1"/>
    <col min="13834" max="13835" width="9.140625" style="5"/>
    <col min="13836" max="13836" width="15" style="5" customWidth="1"/>
    <col min="13837" max="14080" width="9.140625" style="5"/>
    <col min="14081" max="14081" width="2.28515625" style="5" customWidth="1"/>
    <col min="14082" max="14082" width="5.7109375" style="5" customWidth="1"/>
    <col min="14083" max="14083" width="43.85546875" style="5" customWidth="1"/>
    <col min="14084" max="14084" width="10.85546875" style="5" customWidth="1"/>
    <col min="14085" max="14085" width="10.42578125" style="5" customWidth="1"/>
    <col min="14086" max="14086" width="7.140625" style="5" customWidth="1"/>
    <col min="14087" max="14087" width="9.85546875" style="5" customWidth="1"/>
    <col min="14088" max="14088" width="10.140625" style="5" customWidth="1"/>
    <col min="14089" max="14089" width="12.42578125" style="5" customWidth="1"/>
    <col min="14090" max="14091" width="9.140625" style="5"/>
    <col min="14092" max="14092" width="15" style="5" customWidth="1"/>
    <col min="14093" max="14336" width="9.140625" style="5"/>
    <col min="14337" max="14337" width="2.28515625" style="5" customWidth="1"/>
    <col min="14338" max="14338" width="5.7109375" style="5" customWidth="1"/>
    <col min="14339" max="14339" width="43.85546875" style="5" customWidth="1"/>
    <col min="14340" max="14340" width="10.85546875" style="5" customWidth="1"/>
    <col min="14341" max="14341" width="10.42578125" style="5" customWidth="1"/>
    <col min="14342" max="14342" width="7.140625" style="5" customWidth="1"/>
    <col min="14343" max="14343" width="9.85546875" style="5" customWidth="1"/>
    <col min="14344" max="14344" width="10.140625" style="5" customWidth="1"/>
    <col min="14345" max="14345" width="12.42578125" style="5" customWidth="1"/>
    <col min="14346" max="14347" width="9.140625" style="5"/>
    <col min="14348" max="14348" width="15" style="5" customWidth="1"/>
    <col min="14349" max="14592" width="9.140625" style="5"/>
    <col min="14593" max="14593" width="2.28515625" style="5" customWidth="1"/>
    <col min="14594" max="14594" width="5.7109375" style="5" customWidth="1"/>
    <col min="14595" max="14595" width="43.85546875" style="5" customWidth="1"/>
    <col min="14596" max="14596" width="10.85546875" style="5" customWidth="1"/>
    <col min="14597" max="14597" width="10.42578125" style="5" customWidth="1"/>
    <col min="14598" max="14598" width="7.140625" style="5" customWidth="1"/>
    <col min="14599" max="14599" width="9.85546875" style="5" customWidth="1"/>
    <col min="14600" max="14600" width="10.140625" style="5" customWidth="1"/>
    <col min="14601" max="14601" width="12.42578125" style="5" customWidth="1"/>
    <col min="14602" max="14603" width="9.140625" style="5"/>
    <col min="14604" max="14604" width="15" style="5" customWidth="1"/>
    <col min="14605" max="14848" width="9.140625" style="5"/>
    <col min="14849" max="14849" width="2.28515625" style="5" customWidth="1"/>
    <col min="14850" max="14850" width="5.7109375" style="5" customWidth="1"/>
    <col min="14851" max="14851" width="43.85546875" style="5" customWidth="1"/>
    <col min="14852" max="14852" width="10.85546875" style="5" customWidth="1"/>
    <col min="14853" max="14853" width="10.42578125" style="5" customWidth="1"/>
    <col min="14854" max="14854" width="7.140625" style="5" customWidth="1"/>
    <col min="14855" max="14855" width="9.85546875" style="5" customWidth="1"/>
    <col min="14856" max="14856" width="10.140625" style="5" customWidth="1"/>
    <col min="14857" max="14857" width="12.42578125" style="5" customWidth="1"/>
    <col min="14858" max="14859" width="9.140625" style="5"/>
    <col min="14860" max="14860" width="15" style="5" customWidth="1"/>
    <col min="14861" max="15104" width="9.140625" style="5"/>
    <col min="15105" max="15105" width="2.28515625" style="5" customWidth="1"/>
    <col min="15106" max="15106" width="5.7109375" style="5" customWidth="1"/>
    <col min="15107" max="15107" width="43.85546875" style="5" customWidth="1"/>
    <col min="15108" max="15108" width="10.85546875" style="5" customWidth="1"/>
    <col min="15109" max="15109" width="10.42578125" style="5" customWidth="1"/>
    <col min="15110" max="15110" width="7.140625" style="5" customWidth="1"/>
    <col min="15111" max="15111" width="9.85546875" style="5" customWidth="1"/>
    <col min="15112" max="15112" width="10.140625" style="5" customWidth="1"/>
    <col min="15113" max="15113" width="12.42578125" style="5" customWidth="1"/>
    <col min="15114" max="15115" width="9.140625" style="5"/>
    <col min="15116" max="15116" width="15" style="5" customWidth="1"/>
    <col min="15117" max="15360" width="9.140625" style="5"/>
    <col min="15361" max="15361" width="2.28515625" style="5" customWidth="1"/>
    <col min="15362" max="15362" width="5.7109375" style="5" customWidth="1"/>
    <col min="15363" max="15363" width="43.85546875" style="5" customWidth="1"/>
    <col min="15364" max="15364" width="10.85546875" style="5" customWidth="1"/>
    <col min="15365" max="15365" width="10.42578125" style="5" customWidth="1"/>
    <col min="15366" max="15366" width="7.140625" style="5" customWidth="1"/>
    <col min="15367" max="15367" width="9.85546875" style="5" customWidth="1"/>
    <col min="15368" max="15368" width="10.140625" style="5" customWidth="1"/>
    <col min="15369" max="15369" width="12.42578125" style="5" customWidth="1"/>
    <col min="15370" max="15371" width="9.140625" style="5"/>
    <col min="15372" max="15372" width="15" style="5" customWidth="1"/>
    <col min="15373" max="15616" width="9.140625" style="5"/>
    <col min="15617" max="15617" width="2.28515625" style="5" customWidth="1"/>
    <col min="15618" max="15618" width="5.7109375" style="5" customWidth="1"/>
    <col min="15619" max="15619" width="43.85546875" style="5" customWidth="1"/>
    <col min="15620" max="15620" width="10.85546875" style="5" customWidth="1"/>
    <col min="15621" max="15621" width="10.42578125" style="5" customWidth="1"/>
    <col min="15622" max="15622" width="7.140625" style="5" customWidth="1"/>
    <col min="15623" max="15623" width="9.85546875" style="5" customWidth="1"/>
    <col min="15624" max="15624" width="10.140625" style="5" customWidth="1"/>
    <col min="15625" max="15625" width="12.42578125" style="5" customWidth="1"/>
    <col min="15626" max="15627" width="9.140625" style="5"/>
    <col min="15628" max="15628" width="15" style="5" customWidth="1"/>
    <col min="15629" max="15872" width="9.140625" style="5"/>
    <col min="15873" max="15873" width="2.28515625" style="5" customWidth="1"/>
    <col min="15874" max="15874" width="5.7109375" style="5" customWidth="1"/>
    <col min="15875" max="15875" width="43.85546875" style="5" customWidth="1"/>
    <col min="15876" max="15876" width="10.85546875" style="5" customWidth="1"/>
    <col min="15877" max="15877" width="10.42578125" style="5" customWidth="1"/>
    <col min="15878" max="15878" width="7.140625" style="5" customWidth="1"/>
    <col min="15879" max="15879" width="9.85546875" style="5" customWidth="1"/>
    <col min="15880" max="15880" width="10.140625" style="5" customWidth="1"/>
    <col min="15881" max="15881" width="12.42578125" style="5" customWidth="1"/>
    <col min="15882" max="15883" width="9.140625" style="5"/>
    <col min="15884" max="15884" width="15" style="5" customWidth="1"/>
    <col min="15885" max="16128" width="9.140625" style="5"/>
    <col min="16129" max="16129" width="2.28515625" style="5" customWidth="1"/>
    <col min="16130" max="16130" width="5.7109375" style="5" customWidth="1"/>
    <col min="16131" max="16131" width="43.85546875" style="5" customWidth="1"/>
    <col min="16132" max="16132" width="10.85546875" style="5" customWidth="1"/>
    <col min="16133" max="16133" width="10.42578125" style="5" customWidth="1"/>
    <col min="16134" max="16134" width="7.140625" style="5" customWidth="1"/>
    <col min="16135" max="16135" width="9.85546875" style="5" customWidth="1"/>
    <col min="16136" max="16136" width="10.140625" style="5" customWidth="1"/>
    <col min="16137" max="16137" width="12.42578125" style="5" customWidth="1"/>
    <col min="16138" max="16139" width="9.140625" style="5"/>
    <col min="16140" max="16140" width="15" style="5" customWidth="1"/>
    <col min="16141" max="16384" width="9.140625" style="5"/>
  </cols>
  <sheetData>
    <row r="1" spans="2:12" x14ac:dyDescent="0.25">
      <c r="B1" s="109" t="s">
        <v>47</v>
      </c>
      <c r="C1" s="109"/>
      <c r="D1" s="109"/>
      <c r="E1" s="109"/>
      <c r="F1" s="109"/>
      <c r="G1" s="109"/>
      <c r="H1" s="109"/>
      <c r="I1" s="109"/>
    </row>
    <row r="2" spans="2:12" ht="8.25" customHeight="1" x14ac:dyDescent="0.25">
      <c r="B2" s="1"/>
      <c r="C2" s="1"/>
      <c r="D2" s="1"/>
      <c r="E2" s="1"/>
      <c r="F2" s="1"/>
      <c r="G2" s="1"/>
      <c r="H2" s="1"/>
      <c r="I2" s="1"/>
    </row>
    <row r="3" spans="2:12" ht="16.5" x14ac:dyDescent="0.25">
      <c r="B3" s="5"/>
      <c r="C3" s="117" t="s">
        <v>102</v>
      </c>
    </row>
    <row r="4" spans="2:12" ht="16.5" x14ac:dyDescent="0.25">
      <c r="B4" s="5"/>
      <c r="C4" s="117" t="s">
        <v>103</v>
      </c>
    </row>
    <row r="5" spans="2:12" ht="8.25" customHeight="1" x14ac:dyDescent="0.25">
      <c r="B5" s="2"/>
    </row>
    <row r="6" spans="2:12" s="81" customFormat="1" ht="21" customHeight="1" x14ac:dyDescent="0.25">
      <c r="B6" s="110" t="s">
        <v>105</v>
      </c>
      <c r="C6" s="110"/>
      <c r="D6" s="110"/>
      <c r="E6" s="110"/>
      <c r="F6" s="110"/>
      <c r="G6" s="110"/>
      <c r="H6" s="110"/>
      <c r="I6" s="110"/>
    </row>
    <row r="7" spans="2:12" s="81" customFormat="1" ht="18" customHeight="1" x14ac:dyDescent="0.25">
      <c r="B7" s="118" t="s">
        <v>126</v>
      </c>
      <c r="C7" s="118"/>
      <c r="D7" s="118"/>
      <c r="E7" s="118"/>
      <c r="F7" s="118"/>
      <c r="G7" s="118"/>
      <c r="H7" s="118"/>
      <c r="I7" s="118"/>
    </row>
    <row r="8" spans="2:12" ht="16.5" customHeight="1" x14ac:dyDescent="0.25">
      <c r="B8" s="111" t="s">
        <v>104</v>
      </c>
      <c r="C8" s="111"/>
      <c r="D8" s="111"/>
      <c r="E8" s="111"/>
      <c r="F8" s="111"/>
      <c r="G8" s="111"/>
      <c r="H8" s="111"/>
      <c r="I8" s="111"/>
    </row>
    <row r="9" spans="2:12" ht="16.5" x14ac:dyDescent="0.25">
      <c r="B9" s="8"/>
      <c r="C9" s="9"/>
      <c r="D9" s="10"/>
      <c r="E9" s="10"/>
      <c r="F9" s="10"/>
      <c r="H9" s="11" t="s">
        <v>0</v>
      </c>
    </row>
    <row r="10" spans="2:12" s="12" customFormat="1" ht="29.25" customHeight="1" x14ac:dyDescent="0.25">
      <c r="B10" s="113" t="s">
        <v>1</v>
      </c>
      <c r="C10" s="113" t="s">
        <v>2</v>
      </c>
      <c r="D10" s="115" t="s">
        <v>48</v>
      </c>
      <c r="E10" s="115" t="s">
        <v>49</v>
      </c>
      <c r="F10" s="115" t="s">
        <v>50</v>
      </c>
      <c r="G10" s="112" t="s">
        <v>51</v>
      </c>
      <c r="H10" s="112"/>
      <c r="I10" s="112"/>
    </row>
    <row r="11" spans="2:12" s="12" customFormat="1" ht="26.25" customHeight="1" x14ac:dyDescent="0.25">
      <c r="B11" s="114"/>
      <c r="C11" s="114"/>
      <c r="D11" s="116"/>
      <c r="E11" s="116"/>
      <c r="F11" s="116"/>
      <c r="G11" s="13" t="s">
        <v>52</v>
      </c>
      <c r="H11" s="13" t="s">
        <v>53</v>
      </c>
      <c r="I11" s="14" t="s">
        <v>54</v>
      </c>
    </row>
    <row r="12" spans="2:12" s="12" customFormat="1" ht="15.75" customHeight="1" x14ac:dyDescent="0.25">
      <c r="B12" s="15">
        <v>1</v>
      </c>
      <c r="C12" s="15">
        <v>2</v>
      </c>
      <c r="D12" s="16">
        <v>3</v>
      </c>
      <c r="E12" s="16">
        <v>4</v>
      </c>
      <c r="F12" s="17" t="s">
        <v>55</v>
      </c>
      <c r="G12" s="16">
        <v>6</v>
      </c>
      <c r="H12" s="18">
        <v>7</v>
      </c>
      <c r="I12" s="18">
        <v>8</v>
      </c>
    </row>
    <row r="13" spans="2:12" s="19" customFormat="1" ht="16.5" customHeight="1" x14ac:dyDescent="0.25">
      <c r="B13" s="20" t="s">
        <v>3</v>
      </c>
      <c r="C13" s="21" t="s">
        <v>56</v>
      </c>
      <c r="D13" s="22">
        <f>SUM(G13:I13)</f>
        <v>20791.72</v>
      </c>
      <c r="E13" s="22">
        <f>D13</f>
        <v>20791.72</v>
      </c>
      <c r="F13" s="23"/>
      <c r="G13" s="22">
        <f>G14</f>
        <v>20212.010000000002</v>
      </c>
      <c r="H13" s="22"/>
      <c r="I13" s="22">
        <f>I14</f>
        <v>579.71</v>
      </c>
    </row>
    <row r="14" spans="2:12" s="24" customFormat="1" ht="13.5" customHeight="1" x14ac:dyDescent="0.2">
      <c r="B14" s="25" t="s">
        <v>4</v>
      </c>
      <c r="C14" s="26" t="s">
        <v>57</v>
      </c>
      <c r="D14" s="27">
        <f>SUM(G14:I14)</f>
        <v>20791.72</v>
      </c>
      <c r="E14" s="27">
        <f>D14</f>
        <v>20791.72</v>
      </c>
      <c r="F14" s="27"/>
      <c r="G14" s="27">
        <f>G15+G23</f>
        <v>20212.010000000002</v>
      </c>
      <c r="H14" s="27"/>
      <c r="I14" s="27">
        <f>I15+I23</f>
        <v>579.71</v>
      </c>
    </row>
    <row r="15" spans="2:12" s="24" customFormat="1" ht="13.5" customHeight="1" x14ac:dyDescent="0.2">
      <c r="B15" s="25">
        <v>1</v>
      </c>
      <c r="C15" s="26" t="s">
        <v>5</v>
      </c>
      <c r="D15" s="27">
        <f>SUM(D16:D22)</f>
        <v>10891.160000000002</v>
      </c>
      <c r="E15" s="27">
        <f>D15</f>
        <v>10891.160000000002</v>
      </c>
      <c r="F15" s="28"/>
      <c r="G15" s="27">
        <f>SUM(G16:G22)</f>
        <v>10801.980000000001</v>
      </c>
      <c r="H15" s="27"/>
      <c r="I15" s="27">
        <f>SUM(I16:I22)</f>
        <v>89.18</v>
      </c>
    </row>
    <row r="16" spans="2:12" s="24" customFormat="1" ht="13.5" customHeight="1" x14ac:dyDescent="0.2">
      <c r="B16" s="29" t="s">
        <v>6</v>
      </c>
      <c r="C16" s="83" t="s">
        <v>58</v>
      </c>
      <c r="D16" s="30">
        <f>SUM(G16:I16)</f>
        <v>10768.26</v>
      </c>
      <c r="E16" s="31">
        <f>D16</f>
        <v>10768.26</v>
      </c>
      <c r="F16" s="32"/>
      <c r="G16" s="31">
        <v>10768.26</v>
      </c>
      <c r="H16" s="33"/>
      <c r="I16" s="33"/>
      <c r="L16" s="34"/>
    </row>
    <row r="17" spans="2:11" s="42" customFormat="1" ht="26.25" hidden="1" customHeight="1" x14ac:dyDescent="0.25">
      <c r="B17" s="39" t="s">
        <v>7</v>
      </c>
      <c r="C17" s="83"/>
      <c r="D17" s="85">
        <f>SUM(G17:I17)</f>
        <v>0</v>
      </c>
      <c r="E17" s="40">
        <f t="shared" ref="E17:E28" si="0">D17</f>
        <v>0</v>
      </c>
      <c r="F17" s="86"/>
      <c r="G17" s="40"/>
      <c r="H17" s="41"/>
      <c r="I17" s="41"/>
    </row>
    <row r="18" spans="2:11" s="35" customFormat="1" ht="13.5" hidden="1" customHeight="1" x14ac:dyDescent="0.2">
      <c r="B18" s="29" t="s">
        <v>7</v>
      </c>
      <c r="C18" s="83"/>
      <c r="D18" s="30">
        <f t="shared" ref="D18:D22" si="1">SUM(G18:I18)</f>
        <v>0</v>
      </c>
      <c r="E18" s="31">
        <f t="shared" si="0"/>
        <v>0</v>
      </c>
      <c r="F18" s="32"/>
      <c r="G18" s="31"/>
      <c r="H18" s="36"/>
      <c r="I18" s="36"/>
    </row>
    <row r="19" spans="2:11" s="35" customFormat="1" ht="13.5" customHeight="1" x14ac:dyDescent="0.2">
      <c r="B19" s="29" t="s">
        <v>7</v>
      </c>
      <c r="C19" s="83" t="s">
        <v>20</v>
      </c>
      <c r="D19" s="30">
        <f t="shared" si="1"/>
        <v>32.619999999999997</v>
      </c>
      <c r="E19" s="31">
        <f t="shared" si="0"/>
        <v>32.619999999999997</v>
      </c>
      <c r="F19" s="32"/>
      <c r="G19" s="31">
        <v>32.619999999999997</v>
      </c>
      <c r="H19" s="36"/>
      <c r="I19" s="36"/>
    </row>
    <row r="20" spans="2:11" s="35" customFormat="1" ht="27.75" customHeight="1" x14ac:dyDescent="0.2">
      <c r="B20" s="29" t="s">
        <v>8</v>
      </c>
      <c r="C20" s="83" t="s">
        <v>21</v>
      </c>
      <c r="D20" s="30">
        <f>SUM(G20:I20)</f>
        <v>0.75</v>
      </c>
      <c r="E20" s="31">
        <f t="shared" si="0"/>
        <v>0.75</v>
      </c>
      <c r="F20" s="32"/>
      <c r="G20" s="31">
        <v>0.75</v>
      </c>
      <c r="H20" s="36"/>
      <c r="I20" s="31"/>
    </row>
    <row r="21" spans="2:11" s="35" customFormat="1" ht="13.5" customHeight="1" x14ac:dyDescent="0.2">
      <c r="B21" s="29" t="s">
        <v>9</v>
      </c>
      <c r="C21" s="83" t="s">
        <v>60</v>
      </c>
      <c r="D21" s="30">
        <f t="shared" si="1"/>
        <v>0.35</v>
      </c>
      <c r="E21" s="31">
        <f t="shared" si="0"/>
        <v>0.35</v>
      </c>
      <c r="F21" s="32"/>
      <c r="G21" s="31">
        <v>0.35</v>
      </c>
      <c r="H21" s="36"/>
      <c r="I21" s="31"/>
    </row>
    <row r="22" spans="2:11" s="35" customFormat="1" ht="13.5" customHeight="1" x14ac:dyDescent="0.2">
      <c r="B22" s="29" t="s">
        <v>59</v>
      </c>
      <c r="C22" s="83" t="s">
        <v>61</v>
      </c>
      <c r="D22" s="30">
        <f t="shared" si="1"/>
        <v>89.18</v>
      </c>
      <c r="E22" s="31">
        <f t="shared" si="0"/>
        <v>89.18</v>
      </c>
      <c r="F22" s="32"/>
      <c r="G22" s="31"/>
      <c r="H22" s="36"/>
      <c r="I22" s="31">
        <v>89.18</v>
      </c>
    </row>
    <row r="23" spans="2:11" s="35" customFormat="1" ht="13.5" customHeight="1" x14ac:dyDescent="0.2">
      <c r="B23" s="25">
        <v>2</v>
      </c>
      <c r="C23" s="26" t="s">
        <v>10</v>
      </c>
      <c r="D23" s="27">
        <f>SUM(D24:D28)</f>
        <v>9900.5600000000013</v>
      </c>
      <c r="E23" s="27">
        <f t="shared" si="0"/>
        <v>9900.5600000000013</v>
      </c>
      <c r="F23" s="28"/>
      <c r="G23" s="27">
        <f>SUM(G24:G28)</f>
        <v>9410.0300000000007</v>
      </c>
      <c r="H23" s="27"/>
      <c r="I23" s="27">
        <f>SUM(I24:I28)</f>
        <v>490.53</v>
      </c>
      <c r="K23" s="37"/>
    </row>
    <row r="24" spans="2:11" s="42" customFormat="1" ht="21" customHeight="1" x14ac:dyDescent="0.25">
      <c r="B24" s="39" t="s">
        <v>11</v>
      </c>
      <c r="C24" s="83" t="s">
        <v>62</v>
      </c>
      <c r="D24" s="85">
        <f t="shared" ref="D24:D28" si="2">SUM(G24:I24)</f>
        <v>4168.28</v>
      </c>
      <c r="E24" s="40">
        <f t="shared" si="0"/>
        <v>4168.28</v>
      </c>
      <c r="F24" s="86"/>
      <c r="G24" s="40">
        <v>4168.28</v>
      </c>
      <c r="H24" s="41"/>
      <c r="I24" s="41"/>
    </row>
    <row r="25" spans="2:11" s="42" customFormat="1" ht="24.75" customHeight="1" x14ac:dyDescent="0.25">
      <c r="B25" s="39" t="s">
        <v>12</v>
      </c>
      <c r="C25" s="83" t="s">
        <v>106</v>
      </c>
      <c r="D25" s="85">
        <f t="shared" si="2"/>
        <v>5098.05</v>
      </c>
      <c r="E25" s="40">
        <f t="shared" si="0"/>
        <v>5098.05</v>
      </c>
      <c r="F25" s="86"/>
      <c r="G25" s="40">
        <v>5098.05</v>
      </c>
      <c r="H25" s="41"/>
      <c r="I25" s="41"/>
    </row>
    <row r="26" spans="2:11" s="42" customFormat="1" ht="17.25" customHeight="1" x14ac:dyDescent="0.25">
      <c r="B26" s="39" t="s">
        <v>13</v>
      </c>
      <c r="C26" s="83" t="s">
        <v>64</v>
      </c>
      <c r="D26" s="85">
        <f t="shared" si="2"/>
        <v>143.69999999999999</v>
      </c>
      <c r="E26" s="40">
        <f t="shared" si="0"/>
        <v>143.69999999999999</v>
      </c>
      <c r="F26" s="86"/>
      <c r="G26" s="40">
        <v>143.69999999999999</v>
      </c>
      <c r="H26" s="92"/>
      <c r="I26" s="41"/>
    </row>
    <row r="27" spans="2:11" s="42" customFormat="1" ht="24" customHeight="1" x14ac:dyDescent="0.25">
      <c r="B27" s="39" t="s">
        <v>63</v>
      </c>
      <c r="C27" s="83" t="s">
        <v>66</v>
      </c>
      <c r="D27" s="85">
        <f t="shared" si="2"/>
        <v>0.2</v>
      </c>
      <c r="E27" s="40">
        <f t="shared" si="0"/>
        <v>0.2</v>
      </c>
      <c r="F27" s="86"/>
      <c r="G27" s="40"/>
      <c r="H27" s="41"/>
      <c r="I27" s="41">
        <v>0.2</v>
      </c>
    </row>
    <row r="28" spans="2:11" s="42" customFormat="1" ht="17.25" customHeight="1" x14ac:dyDescent="0.25">
      <c r="B28" s="39" t="s">
        <v>65</v>
      </c>
      <c r="C28" s="83" t="s">
        <v>68</v>
      </c>
      <c r="D28" s="85">
        <f t="shared" si="2"/>
        <v>490.33</v>
      </c>
      <c r="E28" s="40">
        <f t="shared" si="0"/>
        <v>490.33</v>
      </c>
      <c r="F28" s="86"/>
      <c r="G28" s="86"/>
      <c r="H28" s="41"/>
      <c r="I28" s="40">
        <v>490.33</v>
      </c>
    </row>
    <row r="29" spans="2:11" s="35" customFormat="1" ht="13.5" customHeight="1" x14ac:dyDescent="0.2">
      <c r="B29" s="25" t="s">
        <v>14</v>
      </c>
      <c r="C29" s="26" t="s">
        <v>15</v>
      </c>
      <c r="D29" s="27">
        <f>D30</f>
        <v>0</v>
      </c>
      <c r="E29" s="27">
        <f>E30</f>
        <v>0</v>
      </c>
      <c r="F29" s="27">
        <f>F30</f>
        <v>0</v>
      </c>
      <c r="G29" s="27">
        <f t="shared" ref="G29:I29" si="3">G30</f>
        <v>0</v>
      </c>
      <c r="H29" s="27">
        <f t="shared" si="3"/>
        <v>0</v>
      </c>
      <c r="I29" s="27">
        <f t="shared" si="3"/>
        <v>414</v>
      </c>
    </row>
    <row r="30" spans="2:11" s="35" customFormat="1" ht="13.5" customHeight="1" x14ac:dyDescent="0.2">
      <c r="B30" s="25">
        <v>1</v>
      </c>
      <c r="C30" s="26" t="s">
        <v>85</v>
      </c>
      <c r="D30" s="27">
        <f>D31+D32</f>
        <v>0</v>
      </c>
      <c r="E30" s="27">
        <f>E31+E32</f>
        <v>0</v>
      </c>
      <c r="F30" s="27">
        <f>F31+F32</f>
        <v>0</v>
      </c>
      <c r="G30" s="27">
        <f>G31+G32</f>
        <v>0</v>
      </c>
      <c r="H30" s="27"/>
      <c r="I30" s="27">
        <f t="shared" ref="I30" si="4">I31+I32</f>
        <v>414</v>
      </c>
      <c r="K30" s="37"/>
    </row>
    <row r="31" spans="2:11" s="35" customFormat="1" ht="13.5" customHeight="1" x14ac:dyDescent="0.2">
      <c r="B31" s="29" t="s">
        <v>6</v>
      </c>
      <c r="C31" s="55" t="s">
        <v>16</v>
      </c>
      <c r="D31" s="85">
        <f t="shared" ref="D31" si="5">SUM(G31:I31)</f>
        <v>0</v>
      </c>
      <c r="E31" s="40">
        <f t="shared" ref="E31:E32" si="6">D31</f>
        <v>0</v>
      </c>
      <c r="F31" s="31">
        <f>E31-D31</f>
        <v>0</v>
      </c>
      <c r="G31" s="31"/>
      <c r="H31" s="36"/>
      <c r="I31" s="38"/>
    </row>
    <row r="32" spans="2:11" s="35" customFormat="1" ht="13.5" customHeight="1" x14ac:dyDescent="0.2">
      <c r="B32" s="29" t="s">
        <v>7</v>
      </c>
      <c r="C32" s="55" t="s">
        <v>17</v>
      </c>
      <c r="D32" s="31"/>
      <c r="E32" s="40">
        <f t="shared" si="6"/>
        <v>0</v>
      </c>
      <c r="F32" s="31"/>
      <c r="G32" s="107"/>
      <c r="H32" s="36"/>
      <c r="I32" s="38">
        <v>414</v>
      </c>
    </row>
    <row r="33" spans="2:11" s="35" customFormat="1" ht="16.5" customHeight="1" x14ac:dyDescent="0.2">
      <c r="B33" s="25" t="s">
        <v>19</v>
      </c>
      <c r="C33" s="26" t="s">
        <v>69</v>
      </c>
      <c r="D33" s="27">
        <f>SUM(D34,D40)</f>
        <v>20377.723000000005</v>
      </c>
      <c r="E33" s="27">
        <f>SUM(E34,E40)</f>
        <v>20377.723000000005</v>
      </c>
      <c r="F33" s="27">
        <f>E33-D33</f>
        <v>0</v>
      </c>
      <c r="G33" s="27">
        <f>SUM(G34,G40)</f>
        <v>20212.010000000002</v>
      </c>
      <c r="H33" s="27"/>
      <c r="I33" s="27">
        <f>SUM(I34,I40)</f>
        <v>165.71300000000002</v>
      </c>
    </row>
    <row r="34" spans="2:11" s="35" customFormat="1" ht="16.5" customHeight="1" x14ac:dyDescent="0.2">
      <c r="B34" s="25">
        <v>1</v>
      </c>
      <c r="C34" s="26" t="s">
        <v>5</v>
      </c>
      <c r="D34" s="27">
        <f>SUM(D35:D39)</f>
        <v>10891.160000000002</v>
      </c>
      <c r="E34" s="27">
        <f>SUM(E35:E39)</f>
        <v>10891.160000000002</v>
      </c>
      <c r="F34" s="27"/>
      <c r="G34" s="27">
        <f>SUM(G35:G39)</f>
        <v>10801.980000000001</v>
      </c>
      <c r="H34" s="27"/>
      <c r="I34" s="27">
        <f>SUM(I35:I39)</f>
        <v>89.18</v>
      </c>
    </row>
    <row r="35" spans="2:11" s="35" customFormat="1" ht="17.25" customHeight="1" x14ac:dyDescent="0.2">
      <c r="B35" s="29" t="s">
        <v>6</v>
      </c>
      <c r="C35" s="83" t="s">
        <v>58</v>
      </c>
      <c r="D35" s="31">
        <f>D16</f>
        <v>10768.26</v>
      </c>
      <c r="E35" s="31">
        <f>D35</f>
        <v>10768.26</v>
      </c>
      <c r="F35" s="31"/>
      <c r="G35" s="31">
        <f>G16</f>
        <v>10768.26</v>
      </c>
      <c r="H35" s="36"/>
      <c r="I35" s="36"/>
    </row>
    <row r="36" spans="2:11" s="42" customFormat="1" ht="20.25" customHeight="1" x14ac:dyDescent="0.2">
      <c r="B36" s="39" t="s">
        <v>7</v>
      </c>
      <c r="C36" s="83" t="s">
        <v>20</v>
      </c>
      <c r="D36" s="31">
        <f>D19</f>
        <v>32.619999999999997</v>
      </c>
      <c r="E36" s="40">
        <f t="shared" ref="E36:E39" si="7">D36</f>
        <v>32.619999999999997</v>
      </c>
      <c r="F36" s="40"/>
      <c r="G36" s="40">
        <f>G19</f>
        <v>32.619999999999997</v>
      </c>
      <c r="H36" s="41"/>
      <c r="I36" s="41"/>
    </row>
    <row r="37" spans="2:11" s="42" customFormat="1" ht="24.75" customHeight="1" x14ac:dyDescent="0.25">
      <c r="B37" s="39" t="s">
        <v>8</v>
      </c>
      <c r="C37" s="83" t="s">
        <v>21</v>
      </c>
      <c r="D37" s="40">
        <f t="shared" ref="D37:D39" si="8">D20</f>
        <v>0.75</v>
      </c>
      <c r="E37" s="40">
        <f t="shared" si="7"/>
        <v>0.75</v>
      </c>
      <c r="F37" s="40"/>
      <c r="G37" s="40">
        <f t="shared" ref="G37:G39" si="9">G20</f>
        <v>0.75</v>
      </c>
      <c r="H37" s="41"/>
      <c r="I37" s="41"/>
    </row>
    <row r="38" spans="2:11" s="35" customFormat="1" ht="14.25" customHeight="1" x14ac:dyDescent="0.2">
      <c r="B38" s="29" t="s">
        <v>9</v>
      </c>
      <c r="C38" s="83" t="s">
        <v>60</v>
      </c>
      <c r="D38" s="31">
        <f t="shared" si="8"/>
        <v>0.35</v>
      </c>
      <c r="E38" s="31">
        <f t="shared" si="7"/>
        <v>0.35</v>
      </c>
      <c r="F38" s="31"/>
      <c r="G38" s="40">
        <f t="shared" si="9"/>
        <v>0.35</v>
      </c>
      <c r="H38" s="36"/>
      <c r="I38" s="36"/>
    </row>
    <row r="39" spans="2:11" s="35" customFormat="1" ht="15.75" customHeight="1" x14ac:dyDescent="0.2">
      <c r="B39" s="29" t="s">
        <v>59</v>
      </c>
      <c r="C39" s="83" t="s">
        <v>61</v>
      </c>
      <c r="D39" s="31">
        <f t="shared" si="8"/>
        <v>89.18</v>
      </c>
      <c r="E39" s="31">
        <f t="shared" si="7"/>
        <v>89.18</v>
      </c>
      <c r="F39" s="31"/>
      <c r="G39" s="40">
        <f t="shared" si="9"/>
        <v>0</v>
      </c>
      <c r="H39" s="36"/>
      <c r="I39" s="31">
        <f>I22</f>
        <v>89.18</v>
      </c>
    </row>
    <row r="40" spans="2:11" s="35" customFormat="1" ht="13.5" customHeight="1" x14ac:dyDescent="0.2">
      <c r="B40" s="25">
        <v>2</v>
      </c>
      <c r="C40" s="84" t="s">
        <v>10</v>
      </c>
      <c r="D40" s="27">
        <f>SUM(D41:D45)</f>
        <v>9486.5630000000019</v>
      </c>
      <c r="E40" s="27">
        <f>SUM(E41:E45)</f>
        <v>9486.5630000000019</v>
      </c>
      <c r="F40" s="27">
        <f>E40-D40</f>
        <v>0</v>
      </c>
      <c r="G40" s="27">
        <f>SUM(G41:G45)</f>
        <v>9410.0300000000007</v>
      </c>
      <c r="H40" s="27"/>
      <c r="I40" s="27">
        <f>SUM(I41:I45)</f>
        <v>76.533000000000001</v>
      </c>
      <c r="K40" s="37"/>
    </row>
    <row r="41" spans="2:11" s="35" customFormat="1" ht="13.5" customHeight="1" x14ac:dyDescent="0.2">
      <c r="B41" s="29" t="s">
        <v>11</v>
      </c>
      <c r="C41" s="83" t="s">
        <v>62</v>
      </c>
      <c r="D41" s="30">
        <f>E41</f>
        <v>4168.28</v>
      </c>
      <c r="E41" s="31">
        <f>SUM(G41,I41)</f>
        <v>4168.28</v>
      </c>
      <c r="F41" s="31"/>
      <c r="G41" s="31">
        <f>G24</f>
        <v>4168.28</v>
      </c>
      <c r="H41" s="36"/>
      <c r="I41" s="36"/>
    </row>
    <row r="42" spans="2:11" s="24" customFormat="1" ht="24" customHeight="1" x14ac:dyDescent="0.2">
      <c r="B42" s="29" t="s">
        <v>12</v>
      </c>
      <c r="C42" s="83" t="s">
        <v>106</v>
      </c>
      <c r="D42" s="30">
        <f t="shared" ref="D42:D45" si="10">E42</f>
        <v>5098.05</v>
      </c>
      <c r="E42" s="31">
        <f t="shared" ref="E42:E45" si="11">SUM(G42,I42)</f>
        <v>5098.05</v>
      </c>
      <c r="F42" s="31"/>
      <c r="G42" s="31">
        <f t="shared" ref="G42:G45" si="12">G25</f>
        <v>5098.05</v>
      </c>
      <c r="H42" s="33"/>
      <c r="I42" s="33"/>
    </row>
    <row r="43" spans="2:11" s="24" customFormat="1" ht="13.5" customHeight="1" x14ac:dyDescent="0.2">
      <c r="B43" s="29" t="s">
        <v>63</v>
      </c>
      <c r="C43" s="83" t="s">
        <v>64</v>
      </c>
      <c r="D43" s="30">
        <f t="shared" si="10"/>
        <v>143.69999999999999</v>
      </c>
      <c r="E43" s="31">
        <f t="shared" si="11"/>
        <v>143.69999999999999</v>
      </c>
      <c r="F43" s="31"/>
      <c r="G43" s="31">
        <f t="shared" si="12"/>
        <v>143.69999999999999</v>
      </c>
      <c r="H43" s="33"/>
      <c r="I43" s="33"/>
    </row>
    <row r="44" spans="2:11" s="35" customFormat="1" ht="27" customHeight="1" x14ac:dyDescent="0.2">
      <c r="B44" s="29" t="s">
        <v>65</v>
      </c>
      <c r="C44" s="83" t="s">
        <v>66</v>
      </c>
      <c r="D44" s="30">
        <f t="shared" si="10"/>
        <v>2.0000000000000004E-2</v>
      </c>
      <c r="E44" s="31">
        <f t="shared" si="11"/>
        <v>2.0000000000000004E-2</v>
      </c>
      <c r="F44" s="31">
        <f>E44-D44</f>
        <v>0</v>
      </c>
      <c r="G44" s="31">
        <f t="shared" si="12"/>
        <v>0</v>
      </c>
      <c r="H44" s="36"/>
      <c r="I44" s="36">
        <f>I27*10%</f>
        <v>2.0000000000000004E-2</v>
      </c>
    </row>
    <row r="45" spans="2:11" s="35" customFormat="1" ht="18" customHeight="1" x14ac:dyDescent="0.2">
      <c r="B45" s="29" t="s">
        <v>67</v>
      </c>
      <c r="C45" s="83" t="s">
        <v>68</v>
      </c>
      <c r="D45" s="30">
        <f t="shared" si="10"/>
        <v>76.513000000000005</v>
      </c>
      <c r="E45" s="31">
        <f t="shared" si="11"/>
        <v>76.513000000000005</v>
      </c>
      <c r="F45" s="31"/>
      <c r="G45" s="31">
        <f t="shared" si="12"/>
        <v>0</v>
      </c>
      <c r="H45" s="36"/>
      <c r="I45" s="38">
        <f>I28*10%+27.48</f>
        <v>76.513000000000005</v>
      </c>
    </row>
    <row r="46" spans="2:11" s="35" customFormat="1" ht="15.75" customHeight="1" x14ac:dyDescent="0.2">
      <c r="B46" s="43" t="s">
        <v>22</v>
      </c>
      <c r="C46" s="44" t="s">
        <v>93</v>
      </c>
      <c r="D46" s="45">
        <f>D47+D86</f>
        <v>185568.76399999994</v>
      </c>
      <c r="E46" s="45">
        <f t="shared" ref="E46:I46" si="13">E47+E86</f>
        <v>185568.76399999994</v>
      </c>
      <c r="F46" s="45">
        <f t="shared" si="13"/>
        <v>0</v>
      </c>
      <c r="G46" s="45">
        <f t="shared" si="13"/>
        <v>176700.00499999998</v>
      </c>
      <c r="H46" s="45">
        <f t="shared" si="13"/>
        <v>7293.9470000000001</v>
      </c>
      <c r="I46" s="45">
        <f t="shared" si="13"/>
        <v>1574.8119999999999</v>
      </c>
    </row>
    <row r="47" spans="2:11" s="35" customFormat="1" ht="18" customHeight="1" x14ac:dyDescent="0.2">
      <c r="B47" s="46" t="s">
        <v>4</v>
      </c>
      <c r="C47" s="47" t="s">
        <v>94</v>
      </c>
      <c r="D47" s="48">
        <f>D48+D72+D84</f>
        <v>183248.91099999993</v>
      </c>
      <c r="E47" s="48">
        <f t="shared" ref="E47:I47" si="14">E48+E72+E84</f>
        <v>183248.91099999993</v>
      </c>
      <c r="F47" s="48">
        <f t="shared" si="14"/>
        <v>0</v>
      </c>
      <c r="G47" s="48">
        <f t="shared" si="14"/>
        <v>174666.28199999998</v>
      </c>
      <c r="H47" s="48">
        <f t="shared" si="14"/>
        <v>7293.9470000000001</v>
      </c>
      <c r="I47" s="48">
        <f t="shared" si="14"/>
        <v>1288.682</v>
      </c>
    </row>
    <row r="48" spans="2:11" s="52" customFormat="1" ht="18.75" customHeight="1" x14ac:dyDescent="0.2">
      <c r="B48" s="49">
        <v>1</v>
      </c>
      <c r="C48" s="50" t="s">
        <v>18</v>
      </c>
      <c r="D48" s="51">
        <f>SUM(G48:I48)</f>
        <v>20521.023000000001</v>
      </c>
      <c r="E48" s="51">
        <f t="shared" ref="E48:E49" si="15">D48</f>
        <v>20521.023000000001</v>
      </c>
      <c r="F48" s="51"/>
      <c r="G48" s="51">
        <f>G49+G52+G65</f>
        <v>15345.111000000001</v>
      </c>
      <c r="H48" s="51">
        <f>H49+H52+H65+H71</f>
        <v>5175.9120000000003</v>
      </c>
      <c r="I48" s="51">
        <f t="shared" ref="H48:I48" si="16">I49+I52+I65</f>
        <v>0</v>
      </c>
    </row>
    <row r="49" spans="2:11" s="53" customFormat="1" ht="15.75" customHeight="1" x14ac:dyDescent="0.25">
      <c r="B49" s="25" t="s">
        <v>6</v>
      </c>
      <c r="C49" s="102" t="s">
        <v>16</v>
      </c>
      <c r="D49" s="27">
        <f>SUM(G49:I49)</f>
        <v>10213.992</v>
      </c>
      <c r="E49" s="27">
        <f t="shared" si="15"/>
        <v>10213.992</v>
      </c>
      <c r="F49" s="27"/>
      <c r="G49" s="27">
        <f>SUM(G50:G51)</f>
        <v>5393.6260000000002</v>
      </c>
      <c r="H49" s="27">
        <f>SUM(H50:H51)</f>
        <v>4820.366</v>
      </c>
      <c r="I49" s="27"/>
    </row>
    <row r="50" spans="2:11" s="35" customFormat="1" ht="13.5" customHeight="1" x14ac:dyDescent="0.2">
      <c r="B50" s="54" t="s">
        <v>23</v>
      </c>
      <c r="C50" s="55" t="s">
        <v>70</v>
      </c>
      <c r="D50" s="56">
        <f>E50</f>
        <v>9315.24</v>
      </c>
      <c r="E50" s="56">
        <f>G50+H50+I50</f>
        <v>9315.24</v>
      </c>
      <c r="F50" s="56"/>
      <c r="G50" s="56">
        <v>5393.6260000000002</v>
      </c>
      <c r="H50" s="56">
        <v>3921.614</v>
      </c>
      <c r="I50" s="55"/>
    </row>
    <row r="51" spans="2:11" s="35" customFormat="1" ht="13.5" customHeight="1" x14ac:dyDescent="0.2">
      <c r="B51" s="54" t="s">
        <v>24</v>
      </c>
      <c r="C51" s="55" t="s">
        <v>71</v>
      </c>
      <c r="D51" s="56">
        <f>E51</f>
        <v>898.75199999999995</v>
      </c>
      <c r="E51" s="56">
        <f>G51+H51+I51</f>
        <v>898.75199999999995</v>
      </c>
      <c r="F51" s="56"/>
      <c r="G51" s="56"/>
      <c r="H51" s="35">
        <f>497.769+400.983</f>
        <v>898.75199999999995</v>
      </c>
      <c r="I51" s="55"/>
    </row>
    <row r="52" spans="2:11" s="35" customFormat="1" ht="13.5" customHeight="1" x14ac:dyDescent="0.25">
      <c r="B52" s="25" t="s">
        <v>7</v>
      </c>
      <c r="C52" s="102" t="s">
        <v>107</v>
      </c>
      <c r="D52" s="27">
        <f>SUM(G52:I52)</f>
        <v>7196.0129999999999</v>
      </c>
      <c r="E52" s="27">
        <f>D52</f>
        <v>7196.0129999999999</v>
      </c>
      <c r="F52" s="27"/>
      <c r="G52" s="27">
        <f>SUM(G53:G64)</f>
        <v>6941.2309999999998</v>
      </c>
      <c r="H52" s="27">
        <f>SUM(H53:H64)</f>
        <v>254.78200000000001</v>
      </c>
      <c r="I52" s="27">
        <f>SUM(I53:I64)</f>
        <v>0</v>
      </c>
      <c r="K52" s="37"/>
    </row>
    <row r="53" spans="2:11" s="35" customFormat="1" ht="15.75" customHeight="1" x14ac:dyDescent="0.2">
      <c r="B53" s="54" t="s">
        <v>25</v>
      </c>
      <c r="C53" s="87" t="s">
        <v>26</v>
      </c>
      <c r="D53" s="56">
        <f>SUM(G53:I53)</f>
        <v>15.071</v>
      </c>
      <c r="E53" s="56">
        <f t="shared" ref="E53:E64" si="17">D53</f>
        <v>15.071</v>
      </c>
      <c r="F53" s="56"/>
      <c r="G53" s="56">
        <v>15.071</v>
      </c>
      <c r="H53" s="55"/>
      <c r="I53" s="55"/>
      <c r="K53" s="37"/>
    </row>
    <row r="54" spans="2:11" s="35" customFormat="1" ht="15.75" customHeight="1" x14ac:dyDescent="0.2">
      <c r="B54" s="54" t="s">
        <v>27</v>
      </c>
      <c r="C54" s="87" t="s">
        <v>86</v>
      </c>
      <c r="D54" s="56">
        <f t="shared" ref="D54:D63" si="18">SUM(G54:I54)</f>
        <v>47.5</v>
      </c>
      <c r="E54" s="56">
        <f t="shared" si="17"/>
        <v>47.5</v>
      </c>
      <c r="F54" s="56"/>
      <c r="G54" s="56">
        <v>47.5</v>
      </c>
      <c r="H54" s="55"/>
      <c r="I54" s="55"/>
      <c r="K54" s="37"/>
    </row>
    <row r="55" spans="2:11" s="35" customFormat="1" ht="15.75" customHeight="1" x14ac:dyDescent="0.2">
      <c r="B55" s="54" t="s">
        <v>72</v>
      </c>
      <c r="C55" s="87" t="s">
        <v>87</v>
      </c>
      <c r="D55" s="56">
        <f t="shared" si="18"/>
        <v>0</v>
      </c>
      <c r="E55" s="56">
        <f t="shared" si="17"/>
        <v>0</v>
      </c>
      <c r="F55" s="56"/>
      <c r="G55" s="56">
        <v>0</v>
      </c>
      <c r="H55" s="55"/>
      <c r="I55" s="55"/>
    </row>
    <row r="56" spans="2:11" s="53" customFormat="1" ht="15.75" customHeight="1" x14ac:dyDescent="0.2">
      <c r="B56" s="54" t="s">
        <v>28</v>
      </c>
      <c r="C56" s="87" t="s">
        <v>30</v>
      </c>
      <c r="D56" s="56">
        <f t="shared" si="18"/>
        <v>53</v>
      </c>
      <c r="E56" s="56">
        <f t="shared" si="17"/>
        <v>53</v>
      </c>
      <c r="F56" s="56"/>
      <c r="G56" s="56">
        <v>53</v>
      </c>
      <c r="H56" s="55"/>
      <c r="I56" s="57"/>
    </row>
    <row r="57" spans="2:11" s="35" customFormat="1" ht="15.75" customHeight="1" x14ac:dyDescent="0.2">
      <c r="B57" s="54" t="s">
        <v>29</v>
      </c>
      <c r="C57" s="87" t="s">
        <v>88</v>
      </c>
      <c r="D57" s="56">
        <f t="shared" si="18"/>
        <v>10</v>
      </c>
      <c r="E57" s="56">
        <f t="shared" si="17"/>
        <v>10</v>
      </c>
      <c r="F57" s="56"/>
      <c r="G57" s="56">
        <v>10</v>
      </c>
      <c r="H57" s="55"/>
      <c r="I57" s="55"/>
    </row>
    <row r="58" spans="2:11" s="42" customFormat="1" ht="15.75" customHeight="1" x14ac:dyDescent="0.2">
      <c r="B58" s="54" t="s">
        <v>31</v>
      </c>
      <c r="C58" s="87" t="s">
        <v>33</v>
      </c>
      <c r="D58" s="60">
        <f t="shared" si="18"/>
        <v>156.6</v>
      </c>
      <c r="E58" s="60">
        <f t="shared" si="17"/>
        <v>156.6</v>
      </c>
      <c r="F58" s="60"/>
      <c r="G58" s="56">
        <v>74.099999999999994</v>
      </c>
      <c r="H58" s="90">
        <v>82.5</v>
      </c>
      <c r="I58" s="61"/>
    </row>
    <row r="59" spans="2:11" s="35" customFormat="1" ht="15.75" customHeight="1" x14ac:dyDescent="0.2">
      <c r="B59" s="54" t="s">
        <v>32</v>
      </c>
      <c r="C59" s="87" t="s">
        <v>89</v>
      </c>
      <c r="D59" s="56">
        <f t="shared" si="18"/>
        <v>2280</v>
      </c>
      <c r="E59" s="56">
        <f t="shared" si="17"/>
        <v>2280</v>
      </c>
      <c r="F59" s="56"/>
      <c r="G59" s="56">
        <v>2280</v>
      </c>
      <c r="H59" s="55"/>
      <c r="I59" s="55"/>
    </row>
    <row r="60" spans="2:11" s="42" customFormat="1" ht="36.75" customHeight="1" x14ac:dyDescent="0.2">
      <c r="B60" s="58" t="s">
        <v>34</v>
      </c>
      <c r="C60" s="88" t="s">
        <v>36</v>
      </c>
      <c r="D60" s="60">
        <f t="shared" si="18"/>
        <v>55.34</v>
      </c>
      <c r="E60" s="60">
        <f t="shared" si="17"/>
        <v>55.34</v>
      </c>
      <c r="F60" s="60"/>
      <c r="G60" s="56">
        <v>55.34</v>
      </c>
      <c r="H60" s="61"/>
      <c r="I60" s="61"/>
    </row>
    <row r="61" spans="2:11" s="35" customFormat="1" ht="15.75" customHeight="1" x14ac:dyDescent="0.2">
      <c r="B61" s="54" t="s">
        <v>35</v>
      </c>
      <c r="C61" s="87" t="s">
        <v>38</v>
      </c>
      <c r="D61" s="56">
        <f t="shared" si="18"/>
        <v>4</v>
      </c>
      <c r="E61" s="56">
        <f t="shared" si="17"/>
        <v>4</v>
      </c>
      <c r="F61" s="56"/>
      <c r="G61" s="56">
        <v>4</v>
      </c>
      <c r="H61" s="55"/>
      <c r="I61" s="63"/>
    </row>
    <row r="62" spans="2:11" s="35" customFormat="1" ht="15.75" customHeight="1" x14ac:dyDescent="0.2">
      <c r="B62" s="54" t="s">
        <v>37</v>
      </c>
      <c r="C62" s="89" t="s">
        <v>90</v>
      </c>
      <c r="D62" s="56">
        <f t="shared" ref="D62" si="19">SUM(G62:I62)</f>
        <v>172.28200000000001</v>
      </c>
      <c r="E62" s="56">
        <f t="shared" ref="E62" si="20">D62</f>
        <v>172.28200000000001</v>
      </c>
      <c r="F62" s="56"/>
      <c r="G62" s="56"/>
      <c r="H62" s="55">
        <v>172.28200000000001</v>
      </c>
      <c r="I62" s="55"/>
    </row>
    <row r="63" spans="2:11" s="35" customFormat="1" ht="15.75" customHeight="1" x14ac:dyDescent="0.2">
      <c r="B63" s="54" t="s">
        <v>39</v>
      </c>
      <c r="C63" s="59" t="s">
        <v>91</v>
      </c>
      <c r="D63" s="56">
        <f t="shared" si="18"/>
        <v>4402.22</v>
      </c>
      <c r="E63" s="56">
        <f t="shared" si="17"/>
        <v>4402.22</v>
      </c>
      <c r="F63" s="56"/>
      <c r="G63" s="56">
        <v>4402.22</v>
      </c>
      <c r="H63" s="63"/>
      <c r="I63" s="55"/>
    </row>
    <row r="64" spans="2:11" s="35" customFormat="1" ht="15.75" customHeight="1" x14ac:dyDescent="0.2">
      <c r="B64" s="54" t="s">
        <v>112</v>
      </c>
      <c r="C64" s="55" t="s">
        <v>40</v>
      </c>
      <c r="D64" s="56">
        <f>SUM(G64:I64)</f>
        <v>0</v>
      </c>
      <c r="E64" s="56">
        <f t="shared" si="17"/>
        <v>0</v>
      </c>
      <c r="F64" s="56"/>
      <c r="G64" s="56"/>
      <c r="H64" s="56"/>
      <c r="I64" s="55"/>
    </row>
    <row r="65" spans="2:9" s="35" customFormat="1" ht="18" customHeight="1" x14ac:dyDescent="0.25">
      <c r="B65" s="101" t="s">
        <v>8</v>
      </c>
      <c r="C65" s="102" t="s">
        <v>108</v>
      </c>
      <c r="D65" s="27">
        <f>SUM(G65:I65)</f>
        <v>3010.2539999999999</v>
      </c>
      <c r="E65" s="27">
        <f>D65</f>
        <v>3010.2539999999999</v>
      </c>
      <c r="F65" s="27"/>
      <c r="G65" s="27">
        <f>SUM(G66:G70)</f>
        <v>3010.2539999999999</v>
      </c>
      <c r="H65" s="27">
        <f>SUM(H66:H70)</f>
        <v>0</v>
      </c>
      <c r="I65" s="27">
        <f t="shared" ref="H65:I65" si="21">SUM(I66:I70)</f>
        <v>0</v>
      </c>
    </row>
    <row r="66" spans="2:9" s="35" customFormat="1" ht="13.5" customHeight="1" x14ac:dyDescent="0.2">
      <c r="B66" s="54" t="s">
        <v>113</v>
      </c>
      <c r="C66" s="139" t="s">
        <v>124</v>
      </c>
      <c r="D66" s="56">
        <f>SUM(G66:I66)</f>
        <v>444.80200000000002</v>
      </c>
      <c r="E66" s="56">
        <f>D66</f>
        <v>444.80200000000002</v>
      </c>
      <c r="F66" s="56"/>
      <c r="G66" s="82">
        <v>444.80200000000002</v>
      </c>
      <c r="H66" s="56"/>
      <c r="I66" s="55"/>
    </row>
    <row r="67" spans="2:9" s="35" customFormat="1" ht="13.5" customHeight="1" x14ac:dyDescent="0.2">
      <c r="B67" s="54" t="s">
        <v>114</v>
      </c>
      <c r="C67" s="139" t="s">
        <v>90</v>
      </c>
      <c r="D67" s="56">
        <f t="shared" ref="D67:D70" si="22">SUM(G67:I67)</f>
        <v>50.313000000000002</v>
      </c>
      <c r="E67" s="56">
        <f t="shared" ref="E67:E70" si="23">D67</f>
        <v>50.313000000000002</v>
      </c>
      <c r="F67" s="56"/>
      <c r="G67" s="82">
        <v>50.313000000000002</v>
      </c>
      <c r="H67" s="56"/>
      <c r="I67" s="55"/>
    </row>
    <row r="68" spans="2:9" s="35" customFormat="1" ht="13.5" customHeight="1" x14ac:dyDescent="0.2">
      <c r="B68" s="54" t="s">
        <v>115</v>
      </c>
      <c r="C68" s="139" t="s">
        <v>109</v>
      </c>
      <c r="D68" s="56">
        <f t="shared" si="22"/>
        <v>2031.799</v>
      </c>
      <c r="E68" s="56">
        <f t="shared" si="23"/>
        <v>2031.799</v>
      </c>
      <c r="F68" s="56"/>
      <c r="G68" s="82">
        <v>2031.799</v>
      </c>
      <c r="H68" s="56"/>
      <c r="I68" s="55"/>
    </row>
    <row r="69" spans="2:9" s="35" customFormat="1" ht="13.5" customHeight="1" x14ac:dyDescent="0.2">
      <c r="B69" s="54" t="s">
        <v>116</v>
      </c>
      <c r="C69" s="139" t="s">
        <v>110</v>
      </c>
      <c r="D69" s="56">
        <f t="shared" si="22"/>
        <v>483.34</v>
      </c>
      <c r="E69" s="56">
        <f t="shared" si="23"/>
        <v>483.34</v>
      </c>
      <c r="F69" s="56"/>
      <c r="G69" s="82">
        <v>483.34</v>
      </c>
      <c r="H69" s="56"/>
      <c r="I69" s="55"/>
    </row>
    <row r="70" spans="2:9" s="35" customFormat="1" ht="13.5" customHeight="1" x14ac:dyDescent="0.2">
      <c r="B70" s="54" t="s">
        <v>117</v>
      </c>
      <c r="C70" s="139" t="s">
        <v>111</v>
      </c>
      <c r="D70" s="56">
        <f t="shared" si="22"/>
        <v>0</v>
      </c>
      <c r="E70" s="56">
        <f t="shared" si="23"/>
        <v>0</v>
      </c>
      <c r="F70" s="56"/>
      <c r="G70" s="82"/>
      <c r="H70" s="56"/>
      <c r="I70" s="55"/>
    </row>
    <row r="71" spans="2:9" s="42" customFormat="1" ht="28.5" customHeight="1" x14ac:dyDescent="0.25">
      <c r="B71" s="104" t="s">
        <v>9</v>
      </c>
      <c r="C71" s="137" t="s">
        <v>123</v>
      </c>
      <c r="D71" s="100"/>
      <c r="E71" s="100"/>
      <c r="F71" s="100"/>
      <c r="G71" s="138"/>
      <c r="H71" s="100">
        <v>100.764</v>
      </c>
      <c r="I71" s="105"/>
    </row>
    <row r="72" spans="2:9" s="53" customFormat="1" ht="13.5" customHeight="1" x14ac:dyDescent="0.2">
      <c r="B72" s="25">
        <v>2</v>
      </c>
      <c r="C72" s="26" t="s">
        <v>73</v>
      </c>
      <c r="D72" s="27">
        <f>SUM(D73,D76)</f>
        <v>162659.98799999995</v>
      </c>
      <c r="E72" s="27">
        <f>E73+E76</f>
        <v>162659.98799999995</v>
      </c>
      <c r="F72" s="27"/>
      <c r="G72" s="27">
        <f>G73+G76</f>
        <v>159300.87099999998</v>
      </c>
      <c r="H72" s="27">
        <f>H73+H76</f>
        <v>2078.1350000000002</v>
      </c>
      <c r="I72" s="27">
        <f>I73+I76</f>
        <v>1280.982</v>
      </c>
    </row>
    <row r="73" spans="2:9" s="103" customFormat="1" ht="15.75" customHeight="1" x14ac:dyDescent="0.25">
      <c r="B73" s="101" t="s">
        <v>11</v>
      </c>
      <c r="C73" s="102" t="s">
        <v>16</v>
      </c>
      <c r="D73" s="62">
        <f>SUM(G73:I73)</f>
        <v>1148.002</v>
      </c>
      <c r="E73" s="62">
        <f>D73</f>
        <v>1148.002</v>
      </c>
      <c r="F73" s="62"/>
      <c r="G73" s="62"/>
      <c r="H73" s="102"/>
      <c r="I73" s="62">
        <f>I74+I75</f>
        <v>1148.002</v>
      </c>
    </row>
    <row r="74" spans="2:9" s="35" customFormat="1" ht="13.5" customHeight="1" x14ac:dyDescent="0.2">
      <c r="B74" s="54" t="s">
        <v>74</v>
      </c>
      <c r="C74" s="55" t="s">
        <v>75</v>
      </c>
      <c r="D74" s="56">
        <f t="shared" ref="D74:D84" si="24">SUM(G74:I74)</f>
        <v>1148.002</v>
      </c>
      <c r="E74" s="56">
        <f>D74</f>
        <v>1148.002</v>
      </c>
      <c r="F74" s="56"/>
      <c r="G74" s="56"/>
      <c r="H74" s="55"/>
      <c r="I74" s="56">
        <v>1148.002</v>
      </c>
    </row>
    <row r="75" spans="2:9" s="35" customFormat="1" ht="13.5" customHeight="1" x14ac:dyDescent="0.2">
      <c r="B75" s="54" t="s">
        <v>76</v>
      </c>
      <c r="C75" s="55" t="s">
        <v>71</v>
      </c>
      <c r="D75" s="56">
        <f t="shared" ref="D75" si="25">SUM(G75:I75)</f>
        <v>0</v>
      </c>
      <c r="E75" s="56">
        <f>D75</f>
        <v>0</v>
      </c>
      <c r="F75" s="56"/>
      <c r="G75" s="56"/>
      <c r="H75" s="55"/>
      <c r="I75" s="136"/>
    </row>
    <row r="76" spans="2:9" s="106" customFormat="1" ht="16.5" customHeight="1" x14ac:dyDescent="0.25">
      <c r="B76" s="104" t="s">
        <v>12</v>
      </c>
      <c r="C76" s="105" t="s">
        <v>17</v>
      </c>
      <c r="D76" s="100">
        <f>SUM(D77:D83)</f>
        <v>161511.98599999995</v>
      </c>
      <c r="E76" s="100">
        <f>SUM(E77:E83)</f>
        <v>161511.98599999995</v>
      </c>
      <c r="F76" s="100"/>
      <c r="G76" s="100">
        <f>SUM(G77:G83)</f>
        <v>159300.87099999998</v>
      </c>
      <c r="H76" s="100">
        <f>SUM(H77:H83)</f>
        <v>2078.1350000000002</v>
      </c>
      <c r="I76" s="100">
        <f>SUM(I77:I83)</f>
        <v>132.98000000000002</v>
      </c>
    </row>
    <row r="77" spans="2:9" s="42" customFormat="1" ht="16.5" customHeight="1" x14ac:dyDescent="0.25">
      <c r="B77" s="58" t="s">
        <v>41</v>
      </c>
      <c r="C77" s="61" t="s">
        <v>77</v>
      </c>
      <c r="D77" s="60">
        <f>SUM(G77:I77)</f>
        <v>135419.94399999999</v>
      </c>
      <c r="E77" s="60">
        <f t="shared" ref="E77:E83" si="26">D77</f>
        <v>135419.94399999999</v>
      </c>
      <c r="F77" s="40"/>
      <c r="G77" s="90">
        <v>135419.94399999999</v>
      </c>
      <c r="H77" s="40"/>
      <c r="I77" s="40"/>
    </row>
    <row r="78" spans="2:9" s="67" customFormat="1" ht="15.75" customHeight="1" x14ac:dyDescent="0.25">
      <c r="B78" s="58" t="s">
        <v>42</v>
      </c>
      <c r="C78" s="61" t="s">
        <v>43</v>
      </c>
      <c r="D78" s="60">
        <f t="shared" si="24"/>
        <v>2248.473</v>
      </c>
      <c r="E78" s="60">
        <f t="shared" si="26"/>
        <v>2248.473</v>
      </c>
      <c r="F78" s="60"/>
      <c r="G78" s="90">
        <v>2211.6729999999998</v>
      </c>
      <c r="H78" s="97"/>
      <c r="I78" s="90">
        <v>36.799999999999997</v>
      </c>
    </row>
    <row r="79" spans="2:9" s="67" customFormat="1" ht="27.75" customHeight="1" x14ac:dyDescent="0.25">
      <c r="B79" s="58" t="s">
        <v>96</v>
      </c>
      <c r="C79" s="91" t="s">
        <v>92</v>
      </c>
      <c r="D79" s="60">
        <f t="shared" ref="D79" si="27">SUM(G79:I79)</f>
        <v>1013.254</v>
      </c>
      <c r="E79" s="60">
        <f t="shared" ref="E79" si="28">D79</f>
        <v>1013.254</v>
      </c>
      <c r="F79" s="40"/>
      <c r="G79" s="90">
        <v>1013.254</v>
      </c>
      <c r="H79" s="97"/>
      <c r="I79" s="90"/>
    </row>
    <row r="80" spans="2:9" s="42" customFormat="1" ht="17.25" customHeight="1" x14ac:dyDescent="0.25">
      <c r="B80" s="58" t="s">
        <v>44</v>
      </c>
      <c r="C80" s="83" t="s">
        <v>78</v>
      </c>
      <c r="D80" s="60">
        <f t="shared" si="24"/>
        <v>2025.8130000000001</v>
      </c>
      <c r="E80" s="60">
        <f t="shared" si="26"/>
        <v>2025.8130000000001</v>
      </c>
      <c r="F80" s="60"/>
      <c r="G80" s="60"/>
      <c r="H80" s="90">
        <v>2025.8130000000001</v>
      </c>
      <c r="I80" s="61"/>
    </row>
    <row r="81" spans="2:9" s="42" customFormat="1" ht="21.75" customHeight="1" x14ac:dyDescent="0.25">
      <c r="B81" s="58" t="s">
        <v>97</v>
      </c>
      <c r="C81" s="61" t="s">
        <v>80</v>
      </c>
      <c r="D81" s="60">
        <f t="shared" ref="D81" si="29">SUM(G81:I81)</f>
        <v>20656</v>
      </c>
      <c r="E81" s="60">
        <f t="shared" si="26"/>
        <v>20656</v>
      </c>
      <c r="F81" s="98"/>
      <c r="G81" s="90">
        <v>20656</v>
      </c>
      <c r="H81" s="99"/>
      <c r="I81" s="61"/>
    </row>
    <row r="82" spans="2:9" s="42" customFormat="1" ht="15.75" customHeight="1" x14ac:dyDescent="0.25">
      <c r="B82" s="58" t="s">
        <v>79</v>
      </c>
      <c r="C82" s="61" t="s">
        <v>95</v>
      </c>
      <c r="D82" s="60">
        <f t="shared" ref="D82" si="30">SUM(G82:I82)</f>
        <v>96.18</v>
      </c>
      <c r="E82" s="60">
        <f t="shared" ref="E82" si="31">D82</f>
        <v>96.18</v>
      </c>
      <c r="F82" s="98"/>
      <c r="G82" s="90"/>
      <c r="H82" s="99"/>
      <c r="I82" s="99">
        <v>96.18</v>
      </c>
    </row>
    <row r="83" spans="2:9" s="42" customFormat="1" ht="30" customHeight="1" x14ac:dyDescent="0.25">
      <c r="B83" s="58" t="s">
        <v>81</v>
      </c>
      <c r="C83" s="83" t="s">
        <v>82</v>
      </c>
      <c r="D83" s="60">
        <f t="shared" si="24"/>
        <v>52.322000000000003</v>
      </c>
      <c r="E83" s="60">
        <f t="shared" si="26"/>
        <v>52.322000000000003</v>
      </c>
      <c r="F83" s="98"/>
      <c r="G83" s="60"/>
      <c r="H83" s="90">
        <v>52.322000000000003</v>
      </c>
      <c r="I83" s="61"/>
    </row>
    <row r="84" spans="2:9" s="42" customFormat="1" ht="17.25" customHeight="1" x14ac:dyDescent="0.25">
      <c r="B84" s="129">
        <v>3</v>
      </c>
      <c r="C84" s="84" t="s">
        <v>45</v>
      </c>
      <c r="D84" s="130">
        <f t="shared" si="24"/>
        <v>67.900000000000006</v>
      </c>
      <c r="E84" s="130">
        <f>SUM(E85)</f>
        <v>67.900000000000006</v>
      </c>
      <c r="F84" s="130"/>
      <c r="G84" s="131">
        <f>SUM(G85)</f>
        <v>20.3</v>
      </c>
      <c r="H84" s="131">
        <f>SUM(H85)</f>
        <v>39.9</v>
      </c>
      <c r="I84" s="131">
        <f>SUM(I85)</f>
        <v>7.7</v>
      </c>
    </row>
    <row r="85" spans="2:9" s="42" customFormat="1" ht="17.25" customHeight="1" x14ac:dyDescent="0.25">
      <c r="B85" s="132" t="s">
        <v>46</v>
      </c>
      <c r="C85" s="133" t="s">
        <v>118</v>
      </c>
      <c r="D85" s="134">
        <f>SUM(G85:I85)</f>
        <v>67.900000000000006</v>
      </c>
      <c r="E85" s="134">
        <f>D85</f>
        <v>67.900000000000006</v>
      </c>
      <c r="F85" s="134"/>
      <c r="G85" s="40">
        <v>20.3</v>
      </c>
      <c r="H85" s="135">
        <v>39.9</v>
      </c>
      <c r="I85" s="40">
        <v>7.7</v>
      </c>
    </row>
    <row r="86" spans="2:9" s="67" customFormat="1" ht="18.75" customHeight="1" x14ac:dyDescent="0.25">
      <c r="B86" s="126" t="s">
        <v>14</v>
      </c>
      <c r="C86" s="127" t="s">
        <v>83</v>
      </c>
      <c r="D86" s="128">
        <f>SUM(G86:I86)</f>
        <v>2319.8530000000001</v>
      </c>
      <c r="E86" s="128">
        <f>D86</f>
        <v>2319.8530000000001</v>
      </c>
      <c r="F86" s="128"/>
      <c r="G86" s="128">
        <f>G87+G88+G89</f>
        <v>2033.7230000000002</v>
      </c>
      <c r="H86" s="128">
        <f t="shared" ref="H86:I86" si="32">H87+H88+H89</f>
        <v>0</v>
      </c>
      <c r="I86" s="128">
        <f t="shared" si="32"/>
        <v>286.13</v>
      </c>
    </row>
    <row r="87" spans="2:9" s="53" customFormat="1" ht="16.5" customHeight="1" x14ac:dyDescent="0.2">
      <c r="B87" s="64">
        <v>1</v>
      </c>
      <c r="C87" s="68" t="s">
        <v>84</v>
      </c>
      <c r="D87" s="66">
        <f>SUM(G87:I87)</f>
        <v>549.15499999999997</v>
      </c>
      <c r="E87" s="66">
        <f>D87</f>
        <v>549.15499999999997</v>
      </c>
      <c r="F87" s="66"/>
      <c r="G87" s="66">
        <v>549.15499999999997</v>
      </c>
      <c r="H87" s="69"/>
      <c r="I87" s="69"/>
    </row>
    <row r="88" spans="2:9" s="53" customFormat="1" ht="16.5" customHeight="1" x14ac:dyDescent="0.2">
      <c r="B88" s="25">
        <v>2</v>
      </c>
      <c r="C88" s="65" t="s">
        <v>98</v>
      </c>
      <c r="D88" s="31">
        <f>SUM(G88:I88)</f>
        <v>12</v>
      </c>
      <c r="E88" s="31">
        <f>D88</f>
        <v>12</v>
      </c>
      <c r="F88" s="31"/>
      <c r="G88" s="31">
        <v>12</v>
      </c>
      <c r="H88" s="119"/>
      <c r="I88" s="69"/>
    </row>
    <row r="89" spans="2:9" s="53" customFormat="1" ht="17.25" customHeight="1" x14ac:dyDescent="0.2">
      <c r="B89" s="25">
        <v>3</v>
      </c>
      <c r="C89" s="122" t="s">
        <v>119</v>
      </c>
      <c r="D89" s="40">
        <f>SUM(G89:I89)</f>
        <v>1758.6980000000003</v>
      </c>
      <c r="E89" s="40">
        <f>D89</f>
        <v>1758.6980000000003</v>
      </c>
      <c r="F89" s="40"/>
      <c r="G89" s="40">
        <f>G90+G91</f>
        <v>1472.5680000000002</v>
      </c>
      <c r="H89" s="40">
        <f t="shared" ref="H89:I89" si="33">H90+H91</f>
        <v>0</v>
      </c>
      <c r="I89" s="40">
        <f>I90+I91</f>
        <v>286.13</v>
      </c>
    </row>
    <row r="90" spans="2:9" s="53" customFormat="1" ht="16.5" customHeight="1" x14ac:dyDescent="0.2">
      <c r="B90" s="29" t="s">
        <v>46</v>
      </c>
      <c r="C90" s="61" t="s">
        <v>125</v>
      </c>
      <c r="D90" s="121">
        <f t="shared" ref="D90:D91" si="34">SUM(G90:I90)</f>
        <v>1552.3940000000002</v>
      </c>
      <c r="E90" s="56">
        <f>D90</f>
        <v>1552.3940000000002</v>
      </c>
      <c r="F90" s="121"/>
      <c r="G90" s="121">
        <v>1309.3800000000001</v>
      </c>
      <c r="H90" s="69"/>
      <c r="I90" s="140">
        <v>243.01400000000001</v>
      </c>
    </row>
    <row r="91" spans="2:9" s="67" customFormat="1" ht="28.5" customHeight="1" x14ac:dyDescent="0.25">
      <c r="B91" s="123" t="s">
        <v>121</v>
      </c>
      <c r="C91" s="120" t="s">
        <v>120</v>
      </c>
      <c r="D91" s="124">
        <f t="shared" si="34"/>
        <v>206.30399999999997</v>
      </c>
      <c r="E91" s="124">
        <f t="shared" ref="E91" si="35">D91</f>
        <v>206.30399999999997</v>
      </c>
      <c r="F91" s="124"/>
      <c r="G91" s="124">
        <v>163.18799999999999</v>
      </c>
      <c r="H91" s="125"/>
      <c r="I91" s="141">
        <v>43.116</v>
      </c>
    </row>
    <row r="92" spans="2:9" s="52" customFormat="1" ht="9" hidden="1" customHeight="1" x14ac:dyDescent="0.2">
      <c r="B92" s="93"/>
      <c r="C92" s="94"/>
      <c r="D92" s="95"/>
      <c r="E92" s="95"/>
      <c r="F92" s="95"/>
      <c r="G92" s="95"/>
      <c r="H92" s="96"/>
      <c r="I92" s="96"/>
    </row>
    <row r="93" spans="2:9" ht="9.75" customHeight="1" x14ac:dyDescent="0.25">
      <c r="B93" s="70"/>
      <c r="C93" s="71"/>
      <c r="D93" s="72"/>
      <c r="E93" s="73"/>
      <c r="F93" s="73"/>
      <c r="G93" s="73"/>
    </row>
    <row r="94" spans="2:9" x14ac:dyDescent="0.25">
      <c r="B94" s="70"/>
      <c r="C94" s="74"/>
      <c r="D94" s="72"/>
      <c r="E94" s="73"/>
      <c r="F94" s="73"/>
      <c r="G94" s="75" t="s">
        <v>122</v>
      </c>
    </row>
    <row r="95" spans="2:9" s="78" customFormat="1" x14ac:dyDescent="0.25">
      <c r="B95" s="76"/>
      <c r="C95" s="77"/>
      <c r="F95" s="108" t="s">
        <v>99</v>
      </c>
      <c r="G95" s="108"/>
      <c r="H95" s="108"/>
    </row>
    <row r="96" spans="2:9" s="78" customFormat="1" x14ac:dyDescent="0.25">
      <c r="B96" s="76"/>
      <c r="C96" s="77"/>
      <c r="D96" s="79"/>
      <c r="F96" s="108" t="s">
        <v>100</v>
      </c>
      <c r="G96" s="108"/>
      <c r="H96" s="108"/>
    </row>
    <row r="100" spans="2:8" x14ac:dyDescent="0.25">
      <c r="B100" s="80"/>
    </row>
    <row r="102" spans="2:8" x14ac:dyDescent="0.25">
      <c r="F102" s="108" t="s">
        <v>101</v>
      </c>
      <c r="G102" s="108"/>
      <c r="H102" s="108"/>
    </row>
  </sheetData>
  <mergeCells count="13">
    <mergeCell ref="F96:H96"/>
    <mergeCell ref="F95:H95"/>
    <mergeCell ref="F102:H102"/>
    <mergeCell ref="B1:I1"/>
    <mergeCell ref="B6:I6"/>
    <mergeCell ref="B8:I8"/>
    <mergeCell ref="G10:I10"/>
    <mergeCell ref="B10:B11"/>
    <mergeCell ref="C10:C11"/>
    <mergeCell ref="D10:D11"/>
    <mergeCell ref="E10:E11"/>
    <mergeCell ref="F10:F11"/>
    <mergeCell ref="B7:I7"/>
  </mergeCells>
  <pageMargins left="0.31496062992126" right="0.118110236220472" top="0.55118110236220497" bottom="0.5511811023622049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2025-06-02T03:30:58Z</cp:lastPrinted>
  <dcterms:created xsi:type="dcterms:W3CDTF">2021-04-13T03:13:28Z</dcterms:created>
  <dcterms:modified xsi:type="dcterms:W3CDTF">2025-06-02T03:42:48Z</dcterms:modified>
</cp:coreProperties>
</file>